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4"/>
  </bookViews>
  <sheets>
    <sheet name="Revalidation APO 15-16" sheetId="1" r:id="rId1"/>
    <sheet name="Fresh APO" sheetId="2" r:id="rId2"/>
    <sheet name="CAMPA Rev.2015-16" sheetId="5" r:id="rId3"/>
    <sheet name="CAMPA REv.2-16-17 utilize 2017-" sheetId="6" r:id="rId4"/>
    <sheet name="CAMPA fresh 2017-18" sheetId="7" r:id="rId5"/>
  </sheets>
  <calcPr calcId="124519"/>
</workbook>
</file>

<file path=xl/calcChain.xml><?xml version="1.0" encoding="utf-8"?>
<calcChain xmlns="http://schemas.openxmlformats.org/spreadsheetml/2006/main">
  <c r="E6" i="7"/>
  <c r="E7"/>
  <c r="E8"/>
  <c r="E11"/>
  <c r="E12"/>
  <c r="E13"/>
  <c r="E14"/>
  <c r="E16"/>
  <c r="E17"/>
  <c r="E18"/>
  <c r="E19"/>
  <c r="E20"/>
  <c r="E21"/>
  <c r="E22"/>
  <c r="E23"/>
  <c r="E25"/>
  <c r="E26"/>
  <c r="E27"/>
  <c r="E28"/>
  <c r="E29"/>
  <c r="E30"/>
  <c r="E31"/>
  <c r="E33"/>
  <c r="E34"/>
  <c r="E35"/>
  <c r="E36"/>
  <c r="E39"/>
  <c r="E40"/>
  <c r="E41"/>
  <c r="E42"/>
  <c r="E43"/>
  <c r="E44"/>
  <c r="E45"/>
  <c r="E46"/>
  <c r="E47"/>
  <c r="E49"/>
  <c r="E50"/>
  <c r="E51"/>
  <c r="E54"/>
  <c r="E55"/>
  <c r="E57"/>
  <c r="E58"/>
  <c r="E59"/>
  <c r="E61"/>
  <c r="E62"/>
  <c r="E63"/>
  <c r="E64"/>
  <c r="E65"/>
  <c r="E66"/>
  <c r="E69"/>
  <c r="E70"/>
  <c r="E71"/>
  <c r="E77"/>
  <c r="E78"/>
  <c r="E79"/>
  <c r="E80"/>
  <c r="E81"/>
  <c r="E82"/>
  <c r="E83"/>
  <c r="E84"/>
  <c r="E87"/>
  <c r="E89"/>
  <c r="E90"/>
  <c r="E93"/>
  <c r="E94"/>
  <c r="E5"/>
  <c r="D95"/>
  <c r="C95"/>
  <c r="E95" s="1"/>
  <c r="D91"/>
  <c r="D85"/>
  <c r="E85" s="1"/>
  <c r="C85"/>
  <c r="D72"/>
  <c r="C72"/>
  <c r="E72" s="1"/>
  <c r="D67"/>
  <c r="C67"/>
  <c r="D60"/>
  <c r="E60" s="1"/>
  <c r="C60"/>
  <c r="D56"/>
  <c r="C56"/>
  <c r="C68" s="1"/>
  <c r="D52"/>
  <c r="E52" s="1"/>
  <c r="C52"/>
  <c r="D48"/>
  <c r="C48"/>
  <c r="E48" s="1"/>
  <c r="D37"/>
  <c r="E37" s="1"/>
  <c r="C37"/>
  <c r="D32"/>
  <c r="C32"/>
  <c r="E32" s="1"/>
  <c r="D24"/>
  <c r="D15"/>
  <c r="D9"/>
  <c r="E9" s="1"/>
  <c r="C24"/>
  <c r="C53" s="1"/>
  <c r="C15"/>
  <c r="C9"/>
  <c r="E5" i="6"/>
  <c r="E6"/>
  <c r="E7"/>
  <c r="E8"/>
  <c r="E9"/>
  <c r="E10"/>
  <c r="E11"/>
  <c r="E12"/>
  <c r="E13"/>
  <c r="E14"/>
  <c r="E16"/>
  <c r="E17"/>
  <c r="E18"/>
  <c r="E19"/>
  <c r="E20"/>
  <c r="E21"/>
  <c r="E22"/>
  <c r="E23"/>
  <c r="E24"/>
  <c r="E25"/>
  <c r="E27"/>
  <c r="E28"/>
  <c r="E30"/>
  <c r="E31"/>
  <c r="E33"/>
  <c r="E34"/>
  <c r="E35"/>
  <c r="E36"/>
  <c r="E37"/>
  <c r="E38"/>
  <c r="E39"/>
  <c r="E40"/>
  <c r="E41"/>
  <c r="E43"/>
  <c r="E44"/>
  <c r="E45"/>
  <c r="E46"/>
  <c r="E47"/>
  <c r="E48"/>
  <c r="E49"/>
  <c r="E50"/>
  <c r="E4"/>
  <c r="C51"/>
  <c r="D50"/>
  <c r="C50"/>
  <c r="C42"/>
  <c r="D40"/>
  <c r="C40"/>
  <c r="D36"/>
  <c r="C36"/>
  <c r="D32"/>
  <c r="E32" s="1"/>
  <c r="C32"/>
  <c r="D29"/>
  <c r="E29" s="1"/>
  <c r="C29"/>
  <c r="D26"/>
  <c r="E26" s="1"/>
  <c r="C26"/>
  <c r="C25"/>
  <c r="D20"/>
  <c r="C20"/>
  <c r="C22"/>
  <c r="D15"/>
  <c r="E15" s="1"/>
  <c r="C15"/>
  <c r="D8"/>
  <c r="C8"/>
  <c r="E5" i="5"/>
  <c r="E6"/>
  <c r="E7"/>
  <c r="E9"/>
  <c r="E10"/>
  <c r="E11"/>
  <c r="E12"/>
  <c r="E13"/>
  <c r="E14"/>
  <c r="E15"/>
  <c r="E16"/>
  <c r="E17"/>
  <c r="E18"/>
  <c r="E19"/>
  <c r="E21"/>
  <c r="E22"/>
  <c r="E23"/>
  <c r="E24"/>
  <c r="E25"/>
  <c r="E26"/>
  <c r="E27"/>
  <c r="E28"/>
  <c r="E29"/>
  <c r="E30"/>
  <c r="E31"/>
  <c r="E32"/>
  <c r="E35"/>
  <c r="E36"/>
  <c r="E38"/>
  <c r="E39"/>
  <c r="E40"/>
  <c r="E41"/>
  <c r="E42"/>
  <c r="E43"/>
  <c r="E44"/>
  <c r="E45"/>
  <c r="E46"/>
  <c r="E47"/>
  <c r="E48"/>
  <c r="E49"/>
  <c r="E50"/>
  <c r="E52"/>
  <c r="E53"/>
  <c r="E54"/>
  <c r="E55"/>
  <c r="E56"/>
  <c r="E59"/>
  <c r="E60"/>
  <c r="E61"/>
  <c r="E62"/>
  <c r="E63"/>
  <c r="E4"/>
  <c r="D8"/>
  <c r="E8" s="1"/>
  <c r="D15"/>
  <c r="D20"/>
  <c r="E20" s="1"/>
  <c r="D29"/>
  <c r="D32"/>
  <c r="D37"/>
  <c r="E37" s="1"/>
  <c r="D40"/>
  <c r="D44"/>
  <c r="D50"/>
  <c r="D63"/>
  <c r="C64"/>
  <c r="C63"/>
  <c r="C57"/>
  <c r="C56"/>
  <c r="C51"/>
  <c r="C50"/>
  <c r="C33"/>
  <c r="C29"/>
  <c r="C20"/>
  <c r="C15"/>
  <c r="C8"/>
  <c r="D68" i="7" l="1"/>
  <c r="E68" s="1"/>
  <c r="E67"/>
  <c r="E56"/>
  <c r="E15"/>
  <c r="D53"/>
  <c r="D73" s="1"/>
  <c r="D96" s="1"/>
  <c r="E24"/>
  <c r="C73"/>
  <c r="D42" i="6"/>
  <c r="D33" i="5"/>
  <c r="E33" s="1"/>
  <c r="D51"/>
  <c r="C91" i="7"/>
  <c r="E91" s="1"/>
  <c r="E53" l="1"/>
  <c r="C96"/>
  <c r="E96" s="1"/>
  <c r="E73"/>
  <c r="D51" i="6"/>
  <c r="E51" s="1"/>
  <c r="E42"/>
  <c r="D57" i="5"/>
  <c r="E51"/>
  <c r="D22" i="6"/>
  <c r="D56" i="5"/>
  <c r="C44"/>
  <c r="C40"/>
  <c r="C37"/>
  <c r="C32"/>
  <c r="D64" l="1"/>
  <c r="E64" s="1"/>
  <c r="E57"/>
  <c r="E103" i="2"/>
  <c r="E102"/>
  <c r="E95"/>
  <c r="E89"/>
  <c r="E81"/>
  <c r="E75"/>
  <c r="E54"/>
  <c r="E49"/>
  <c r="E16"/>
  <c r="E11"/>
  <c r="E38"/>
  <c r="E32"/>
  <c r="E24"/>
  <c r="E53"/>
  <c r="E58"/>
  <c r="E62"/>
  <c r="E69"/>
  <c r="D75"/>
  <c r="C75"/>
  <c r="C103" s="1"/>
  <c r="D103"/>
  <c r="C102"/>
  <c r="C89"/>
  <c r="D89"/>
  <c r="D81"/>
  <c r="E74"/>
  <c r="D74"/>
  <c r="D58"/>
  <c r="D62"/>
  <c r="C62"/>
  <c r="D69"/>
  <c r="D95"/>
  <c r="D53"/>
  <c r="D49"/>
  <c r="D38"/>
  <c r="D32"/>
  <c r="D24"/>
  <c r="D11"/>
  <c r="D16"/>
  <c r="C74"/>
  <c r="C69"/>
  <c r="C11"/>
  <c r="C16"/>
  <c r="C81"/>
  <c r="E70" l="1"/>
  <c r="D54"/>
  <c r="D70"/>
  <c r="C70"/>
  <c r="D62" i="1"/>
  <c r="C62"/>
  <c r="D63" l="1"/>
  <c r="C63"/>
  <c r="D57"/>
  <c r="C57"/>
  <c r="D56"/>
  <c r="C56"/>
  <c r="D51"/>
  <c r="C51"/>
  <c r="C44"/>
  <c r="D44"/>
  <c r="C40"/>
  <c r="D40"/>
  <c r="C37"/>
  <c r="D37"/>
  <c r="D50"/>
  <c r="C50"/>
  <c r="C32"/>
  <c r="D32"/>
  <c r="C29"/>
  <c r="D29"/>
  <c r="D20"/>
  <c r="C20"/>
  <c r="D15"/>
  <c r="C15"/>
  <c r="D8"/>
  <c r="C8"/>
  <c r="D33" l="1"/>
  <c r="C33"/>
</calcChain>
</file>

<file path=xl/sharedStrings.xml><?xml version="1.0" encoding="utf-8"?>
<sst xmlns="http://schemas.openxmlformats.org/spreadsheetml/2006/main" count="446" uniqueCount="173">
  <si>
    <t>(Rs.in lacs)</t>
  </si>
  <si>
    <t>Division</t>
  </si>
  <si>
    <t>Protected Area/ Project</t>
  </si>
  <si>
    <t>Central</t>
  </si>
  <si>
    <t>Dachigam NP</t>
  </si>
  <si>
    <t>Thajwas WLS</t>
  </si>
  <si>
    <t>Wangath CR</t>
  </si>
  <si>
    <t>Khrew / Khonmoh CR</t>
  </si>
  <si>
    <t>Total</t>
  </si>
  <si>
    <t xml:space="preserve">North </t>
  </si>
  <si>
    <t>Kazinag NP</t>
  </si>
  <si>
    <t>Kupwara</t>
  </si>
  <si>
    <t>Ajas CR</t>
  </si>
  <si>
    <t>Gulmarg WLS</t>
  </si>
  <si>
    <t>Limber WLS</t>
  </si>
  <si>
    <t>Lachipora WLS</t>
  </si>
  <si>
    <t xml:space="preserve">South </t>
  </si>
  <si>
    <t>Overa –Aru WLS</t>
  </si>
  <si>
    <t>Rajparian WLS</t>
  </si>
  <si>
    <t>Acchabal WLS</t>
  </si>
  <si>
    <t>Khiram CR</t>
  </si>
  <si>
    <t xml:space="preserve">Wetland </t>
  </si>
  <si>
    <t>Hokersar</t>
  </si>
  <si>
    <t>Hygam</t>
  </si>
  <si>
    <t>Shallabugh</t>
  </si>
  <si>
    <t>Mirgund</t>
  </si>
  <si>
    <t xml:space="preserve">Chatalaum </t>
  </si>
  <si>
    <t>Kranchoo</t>
  </si>
  <si>
    <t>Manibugh</t>
  </si>
  <si>
    <t>Freshkori</t>
  </si>
  <si>
    <t>Shopian</t>
  </si>
  <si>
    <t xml:space="preserve">Hirpora WLS </t>
  </si>
  <si>
    <t>Shikargah Tral CR</t>
  </si>
  <si>
    <t>Kashmir Region</t>
  </si>
  <si>
    <t>Kishtwar</t>
  </si>
  <si>
    <t>Kishtwar high Alt. NP</t>
  </si>
  <si>
    <t>Chakore reserve</t>
  </si>
  <si>
    <t>Rajouri- Poonch</t>
  </si>
  <si>
    <t>Kheri CR</t>
  </si>
  <si>
    <t>Sheshera CR</t>
  </si>
  <si>
    <t xml:space="preserve">Kathua </t>
  </si>
  <si>
    <t>Jasrota  WLS</t>
  </si>
  <si>
    <t>Surinsar -Mansar WLS</t>
  </si>
  <si>
    <t>Thein CR</t>
  </si>
  <si>
    <t xml:space="preserve">Jammu </t>
  </si>
  <si>
    <t>Ramnagar WLS</t>
  </si>
  <si>
    <t>Nandni WLS</t>
  </si>
  <si>
    <t>Sudh mahadev CR</t>
  </si>
  <si>
    <t>Rescue centre / Deer Park / Jammu Biological Park</t>
  </si>
  <si>
    <t xml:space="preserve">Gharana </t>
  </si>
  <si>
    <t>Jammu Region</t>
  </si>
  <si>
    <t>Ladakh Region</t>
  </si>
  <si>
    <t>Hemis NP</t>
  </si>
  <si>
    <t>Changthang WLS</t>
  </si>
  <si>
    <t>Karakoram WLS</t>
  </si>
  <si>
    <t xml:space="preserve">Ladakh Region </t>
  </si>
  <si>
    <t>Total APO (K+J+L)</t>
  </si>
  <si>
    <t>Special Projects</t>
  </si>
  <si>
    <t>i</t>
  </si>
  <si>
    <t>ii</t>
  </si>
  <si>
    <t>Survey and census of Wildlife to establish base line information in the folowing PAs of Overa Aru and Ramnagar WLSs in J&amp;K (Rs.23.10lacs) (1year)</t>
  </si>
  <si>
    <t>Shavalik Zoo Jammu and Pheasantry at Phalgam (subject to approval by State Govt. and CZA. (LS)</t>
  </si>
  <si>
    <t>Total (New Projects)</t>
  </si>
  <si>
    <t>Contengencies and CAMPA cell</t>
  </si>
  <si>
    <t>Handling of Man Animal Conflict situation (Emergency) (LS)</t>
  </si>
  <si>
    <t>Overhead/contingencies (LS)</t>
  </si>
  <si>
    <t>Awarness Structured</t>
  </si>
  <si>
    <t>Total (Contingencies &amp; CAMPA Section)</t>
  </si>
  <si>
    <t>Grand Total</t>
  </si>
  <si>
    <t>Approved APO</t>
  </si>
  <si>
    <t xml:space="preserve">Funds releasedby this office till date </t>
  </si>
  <si>
    <t>E</t>
  </si>
  <si>
    <t>WLW Jammu</t>
  </si>
  <si>
    <t>RWLW Kmr</t>
  </si>
  <si>
    <t>RWLW Jammu</t>
  </si>
  <si>
    <t>Exp.ending    30.09.2017</t>
  </si>
  <si>
    <t>Exp. Ending 30.09.2017</t>
  </si>
  <si>
    <t xml:space="preserve">Funds revalidated/released by this office till date during 2017-18 </t>
  </si>
  <si>
    <t xml:space="preserve">Hirpora WLS  </t>
  </si>
  <si>
    <t>Tral&amp; Khangund CR</t>
  </si>
  <si>
    <t>WLW Kathua</t>
  </si>
  <si>
    <t>RWLW Kashmir</t>
  </si>
  <si>
    <t>Jambu Zoo</t>
  </si>
  <si>
    <t>Total Jammu Region</t>
  </si>
  <si>
    <t>Proposal for developing GIS information regarding National Parks and WLS throgugh Directorate of Env. Ecology &amp;RS, J&amp;K govt.</t>
  </si>
  <si>
    <t xml:space="preserve"> Total (J+K)</t>
  </si>
  <si>
    <t>Revalidation of funds against the approved APO of 2015-16 during 2017-18 &amp; expdt. Ending 09/2017</t>
  </si>
  <si>
    <t xml:space="preserve">Monthly Progress report against  Approved APO 2017-18 under CAMPA ending 09/2017 </t>
  </si>
  <si>
    <t>Special Project</t>
  </si>
  <si>
    <t>Phalgam Zoo</t>
  </si>
  <si>
    <t>Management of Hokersar</t>
  </si>
  <si>
    <t>Mitigation Plan KHANP</t>
  </si>
  <si>
    <t>Total Special Projects</t>
  </si>
  <si>
    <t>Priority Projects</t>
  </si>
  <si>
    <t>Eco Tourssm Plan (PCCF)</t>
  </si>
  <si>
    <t>Raising of Quality planting Material (Director SFRI)</t>
  </si>
  <si>
    <t>Total Priority Projects</t>
  </si>
  <si>
    <r>
      <t>Research Project on population monitoring of Hangul  ( through non-invasive method in its distribution Range) through WLPD</t>
    </r>
    <r>
      <rPr>
        <sz val="11"/>
        <color rgb="FF000000"/>
        <rFont val="Times New Roman"/>
        <family val="1"/>
      </rPr>
      <t xml:space="preserve"> </t>
    </r>
  </si>
  <si>
    <r>
      <t xml:space="preserve">Requirement of the Research projects approved during 2015-16 for the current financial year </t>
    </r>
    <r>
      <rPr>
        <sz val="11"/>
        <color rgb="FF000000"/>
        <rFont val="Times New Roman"/>
        <family val="1"/>
      </rPr>
      <t xml:space="preserve"> </t>
    </r>
  </si>
  <si>
    <r>
      <t>Operationalisation of Conservation Breeding Centre Hangul at Shikargah (through SKUAST)</t>
    </r>
    <r>
      <rPr>
        <sz val="11"/>
        <color rgb="FF000000"/>
        <rFont val="Times New Roman"/>
        <family val="1"/>
      </rPr>
      <t xml:space="preserve"> </t>
    </r>
  </si>
  <si>
    <r>
      <t>Additional requirement to the ongoing MoEF Hangul collaring project through SKUAST</t>
    </r>
    <r>
      <rPr>
        <sz val="11"/>
        <color rgb="FF000000"/>
        <rFont val="Times New Roman"/>
        <family val="1"/>
      </rPr>
      <t xml:space="preserve"> </t>
    </r>
  </si>
  <si>
    <t>Research Projects</t>
  </si>
  <si>
    <t>Total Research Projects</t>
  </si>
  <si>
    <r>
      <t xml:space="preserve">Const.of water harvesting structures in ESZ and Jasrota WLS through Directorate of Soil Conservation Department </t>
    </r>
    <r>
      <rPr>
        <sz val="11"/>
        <color rgb="FF000000"/>
        <rFont val="Times New Roman"/>
        <family val="1"/>
      </rPr>
      <t xml:space="preserve"> </t>
    </r>
  </si>
  <si>
    <r>
      <t>Purchase of one pair of Giraffe and its enclosure</t>
    </r>
    <r>
      <rPr>
        <sz val="14"/>
        <color rgb="FF000000"/>
        <rFont val="Times New Roman"/>
        <family val="1"/>
      </rPr>
      <t xml:space="preserve"> </t>
    </r>
  </si>
  <si>
    <t>composite facilitation Centre (Mugal Road)</t>
  </si>
  <si>
    <t>Dara Khimber</t>
  </si>
  <si>
    <t>Brain/Nishat</t>
  </si>
  <si>
    <r>
      <t>Kupwara</t>
    </r>
    <r>
      <rPr>
        <sz val="10.5"/>
        <color rgb="FF000000"/>
        <rFont val="Times New Roman"/>
        <family val="1"/>
      </rPr>
      <t xml:space="preserve"> </t>
    </r>
  </si>
  <si>
    <r>
      <t>Gulmarg WLS</t>
    </r>
    <r>
      <rPr>
        <sz val="10.5"/>
        <color rgb="FF000000"/>
        <rFont val="Times New Roman"/>
        <family val="1"/>
      </rPr>
      <t xml:space="preserve"> </t>
    </r>
  </si>
  <si>
    <r>
      <t>Ajas CR</t>
    </r>
    <r>
      <rPr>
        <sz val="10.5"/>
        <color rgb="FF000000"/>
        <rFont val="Times New Roman"/>
        <family val="1"/>
      </rPr>
      <t xml:space="preserve"> </t>
    </r>
  </si>
  <si>
    <r>
      <t>Limber WLS</t>
    </r>
    <r>
      <rPr>
        <sz val="10.5"/>
        <color rgb="FF000000"/>
        <rFont val="Times New Roman"/>
        <family val="1"/>
      </rPr>
      <t xml:space="preserve"> </t>
    </r>
  </si>
  <si>
    <r>
      <t>Lachipora WLS</t>
    </r>
    <r>
      <rPr>
        <sz val="10.5"/>
        <color rgb="FF000000"/>
        <rFont val="Times New Roman"/>
        <family val="1"/>
      </rPr>
      <t xml:space="preserve"> </t>
    </r>
  </si>
  <si>
    <r>
      <t>Kazi-Nag N.P</t>
    </r>
    <r>
      <rPr>
        <sz val="10.5"/>
        <color rgb="FF000000"/>
        <rFont val="Times New Roman"/>
        <family val="1"/>
      </rPr>
      <t xml:space="preserve"> </t>
    </r>
  </si>
  <si>
    <r>
      <t>Naganari CR</t>
    </r>
    <r>
      <rPr>
        <sz val="10.5"/>
        <color rgb="FF000000"/>
        <rFont val="Times New Roman"/>
        <family val="1"/>
      </rPr>
      <t xml:space="preserve"> </t>
    </r>
  </si>
  <si>
    <r>
      <t xml:space="preserve">Total North Division </t>
    </r>
    <r>
      <rPr>
        <sz val="10.5"/>
        <color rgb="FF000000"/>
        <rFont val="Times New Roman"/>
        <family val="1"/>
      </rPr>
      <t xml:space="preserve"> </t>
    </r>
  </si>
  <si>
    <r>
      <t>Overa Aru</t>
    </r>
    <r>
      <rPr>
        <sz val="10.5"/>
        <color rgb="FF000000"/>
        <rFont val="Times New Roman"/>
        <family val="1"/>
      </rPr>
      <t xml:space="preserve"> </t>
    </r>
  </si>
  <si>
    <r>
      <t>Rajpirain</t>
    </r>
    <r>
      <rPr>
        <sz val="10.5"/>
        <color rgb="FF000000"/>
        <rFont val="Times New Roman"/>
        <family val="1"/>
      </rPr>
      <t xml:space="preserve"> </t>
    </r>
  </si>
  <si>
    <r>
      <t xml:space="preserve">Achabal </t>
    </r>
    <r>
      <rPr>
        <sz val="10.5"/>
        <color rgb="FF000000"/>
        <rFont val="Times New Roman"/>
        <family val="1"/>
      </rPr>
      <t xml:space="preserve"> </t>
    </r>
  </si>
  <si>
    <r>
      <t>Khiram CR</t>
    </r>
    <r>
      <rPr>
        <sz val="10.5"/>
        <color rgb="FF000000"/>
        <rFont val="Times New Roman"/>
        <family val="1"/>
      </rPr>
      <t xml:space="preserve"> </t>
    </r>
  </si>
  <si>
    <r>
      <t>Tunnel Cr</t>
    </r>
    <r>
      <rPr>
        <sz val="10.5"/>
        <color rgb="FF000000"/>
        <rFont val="Times New Roman"/>
        <family val="1"/>
      </rPr>
      <t xml:space="preserve"> </t>
    </r>
  </si>
  <si>
    <r>
      <t>Hokersar Wetalnd</t>
    </r>
    <r>
      <rPr>
        <sz val="10.5"/>
        <color rgb="FF000000"/>
        <rFont val="Times New Roman"/>
        <family val="1"/>
      </rPr>
      <t xml:space="preserve"> </t>
    </r>
  </si>
  <si>
    <r>
      <t>Hygam Wetland</t>
    </r>
    <r>
      <rPr>
        <sz val="10.5"/>
        <color rgb="FF000000"/>
        <rFont val="Times New Roman"/>
        <family val="1"/>
      </rPr>
      <t xml:space="preserve"> </t>
    </r>
  </si>
  <si>
    <r>
      <t xml:space="preserve">Mirgund </t>
    </r>
    <r>
      <rPr>
        <sz val="10.5"/>
        <color rgb="FF000000"/>
        <rFont val="Times New Roman"/>
        <family val="1"/>
      </rPr>
      <t xml:space="preserve"> </t>
    </r>
  </si>
  <si>
    <r>
      <t xml:space="preserve">Chatlum </t>
    </r>
    <r>
      <rPr>
        <sz val="10.5"/>
        <color rgb="FF000000"/>
        <rFont val="Times New Roman"/>
        <family val="1"/>
      </rPr>
      <t xml:space="preserve"> </t>
    </r>
  </si>
  <si>
    <r>
      <t>Krancho</t>
    </r>
    <r>
      <rPr>
        <sz val="10.5"/>
        <color rgb="FF000000"/>
        <rFont val="Times New Roman"/>
        <family val="1"/>
      </rPr>
      <t xml:space="preserve"> </t>
    </r>
  </si>
  <si>
    <r>
      <t>Minbugh</t>
    </r>
    <r>
      <rPr>
        <sz val="10.5"/>
        <color rgb="FF000000"/>
        <rFont val="Times New Roman"/>
        <family val="1"/>
      </rPr>
      <t xml:space="preserve"> </t>
    </r>
  </si>
  <si>
    <r>
      <t>Freshkori</t>
    </r>
    <r>
      <rPr>
        <sz val="10.5"/>
        <color rgb="FF000000"/>
        <rFont val="Times New Roman"/>
        <family val="1"/>
      </rPr>
      <t xml:space="preserve"> </t>
    </r>
  </si>
  <si>
    <r>
      <t xml:space="preserve">Shallabugh Wetland </t>
    </r>
    <r>
      <rPr>
        <sz val="10.5"/>
        <color rgb="FF000000"/>
        <rFont val="Times New Roman"/>
        <family val="1"/>
      </rPr>
      <t xml:space="preserve"> </t>
    </r>
  </si>
  <si>
    <r>
      <t>Dal Lake</t>
    </r>
    <r>
      <rPr>
        <sz val="10.5"/>
        <color rgb="FF000000"/>
        <rFont val="Times New Roman"/>
        <family val="1"/>
      </rPr>
      <t xml:space="preserve"> </t>
    </r>
  </si>
  <si>
    <t>Total (Wetland)</t>
  </si>
  <si>
    <r>
      <t>Hirpora WLS</t>
    </r>
    <r>
      <rPr>
        <sz val="10.5"/>
        <color rgb="FF000000"/>
        <rFont val="Times New Roman"/>
        <family val="1"/>
      </rPr>
      <t xml:space="preserve"> </t>
    </r>
  </si>
  <si>
    <r>
      <t>Khangund CR</t>
    </r>
    <r>
      <rPr>
        <sz val="10.5"/>
        <color rgb="FF000000"/>
        <rFont val="Times New Roman"/>
        <family val="1"/>
      </rPr>
      <t xml:space="preserve"> </t>
    </r>
  </si>
  <si>
    <r>
      <t>Tral CR</t>
    </r>
    <r>
      <rPr>
        <sz val="10.5"/>
        <color rgb="FF000000"/>
        <rFont val="Times New Roman"/>
        <family val="1"/>
      </rPr>
      <t xml:space="preserve"> </t>
    </r>
  </si>
  <si>
    <r>
      <t>Total Shopian Div.</t>
    </r>
    <r>
      <rPr>
        <sz val="10.5"/>
        <color rgb="FF000000"/>
        <rFont val="Times New Roman"/>
        <family val="1"/>
      </rPr>
      <t xml:space="preserve"> </t>
    </r>
  </si>
  <si>
    <t>Kashmir Region (APOS)</t>
  </si>
  <si>
    <t>Division offive (Jammu Division)</t>
  </si>
  <si>
    <t>Tatakuti WLS</t>
  </si>
  <si>
    <t>RLW Kashmir</t>
  </si>
  <si>
    <t>WLW Central</t>
  </si>
  <si>
    <t>WLW Kishtwar</t>
  </si>
  <si>
    <t>WLW Shopian</t>
  </si>
  <si>
    <t>Rgional Office Contigencies</t>
  </si>
  <si>
    <t>Head Office contgencies</t>
  </si>
  <si>
    <t>Total Regional Office (Contigency)</t>
  </si>
  <si>
    <t>Total Contigencies &amp; Overhead</t>
  </si>
  <si>
    <t>Total Awarness</t>
  </si>
  <si>
    <t>Jammu Region(APOS)</t>
  </si>
  <si>
    <t>Campa Section</t>
  </si>
  <si>
    <t>Training</t>
  </si>
  <si>
    <t>Purchase of Vehicle (2 Nos)</t>
  </si>
  <si>
    <t>Funds revalidated/ released during 2017-18</t>
  </si>
  <si>
    <t>Leh</t>
  </si>
  <si>
    <t>Hemis N.P</t>
  </si>
  <si>
    <t>AO</t>
  </si>
  <si>
    <t xml:space="preserve">GIS mapping </t>
  </si>
  <si>
    <t xml:space="preserve">CAMPA  Section </t>
  </si>
  <si>
    <t>Research Project</t>
  </si>
  <si>
    <t>WTI (Markhor research)</t>
  </si>
  <si>
    <t>SUKAST(Opernizational of CBC,Tral &amp; addtional funding of Hangul Colralling projects</t>
  </si>
  <si>
    <t xml:space="preserve">RWLW,Jammu for purchase of one nO vehicle </t>
  </si>
  <si>
    <t>RWLW,Kashmir (contigencies &amp; overhead)</t>
  </si>
  <si>
    <t>Tentative Exp.3/2018</t>
  </si>
  <si>
    <t>Purchase of one number vehicle(Bolero)</t>
  </si>
  <si>
    <t xml:space="preserve">Wayun Chakore </t>
  </si>
  <si>
    <t>Monthly Progress report against  Approved APO  of  2016-17 under CAMPA during 2017-18 ending 03/2018 (Revalidation)</t>
  </si>
  <si>
    <t>Exp. Ending 31.03.2018</t>
  </si>
  <si>
    <t>Revalidation of funds against the approved APO of 2015-16 during 2017-18 &amp; expdt. Ending 03/2018</t>
  </si>
  <si>
    <t xml:space="preserve">Monthly Progress report against  Approved APO 2017-18 under CAMPA ending 03/2018 </t>
  </si>
  <si>
    <t>Kathua</t>
  </si>
  <si>
    <t>Balanc as 0n 1.4.2018</t>
  </si>
  <si>
    <t>Balance as on 1.4.2018</t>
  </si>
  <si>
    <t xml:space="preserve"> Exp.3/2018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</si>
</sst>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0000"/>
  </numFmts>
  <fonts count="2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10.5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rgb="FF000000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/>
    <xf numFmtId="164" fontId="4" fillId="0" borderId="1" xfId="0" applyNumberFormat="1" applyFont="1" applyBorder="1"/>
    <xf numFmtId="0" fontId="5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wrapText="1"/>
    </xf>
    <xf numFmtId="2" fontId="0" fillId="0" borderId="0" xfId="0" applyNumberFormat="1"/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/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/>
    <xf numFmtId="0" fontId="1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vertical="top" wrapText="1"/>
    </xf>
    <xf numFmtId="2" fontId="9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/>
    <xf numFmtId="0" fontId="13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7" fillId="0" borderId="0" xfId="0" applyFont="1" applyAlignment="1">
      <alignment horizontal="left" wrapText="1" readingOrder="1"/>
    </xf>
    <xf numFmtId="0" fontId="18" fillId="0" borderId="0" xfId="0" applyFont="1" applyAlignment="1">
      <alignment horizontal="left" wrapText="1" readingOrder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wrapText="1" readingOrder="1"/>
    </xf>
    <xf numFmtId="0" fontId="3" fillId="0" borderId="1" xfId="0" applyFont="1" applyBorder="1" applyAlignment="1">
      <alignment horizontal="left" vertical="top" wrapText="1" readingOrder="1"/>
    </xf>
    <xf numFmtId="2" fontId="3" fillId="0" borderId="1" xfId="0" applyNumberFormat="1" applyFont="1" applyBorder="1" applyAlignment="1">
      <alignment horizontal="right" vertical="top" wrapText="1" readingOrder="1"/>
    </xf>
    <xf numFmtId="0" fontId="21" fillId="0" borderId="1" xfId="0" applyFont="1" applyBorder="1" applyAlignment="1">
      <alignment horizontal="left" vertical="top" wrapText="1" readingOrder="1"/>
    </xf>
    <xf numFmtId="0" fontId="5" fillId="0" borderId="1" xfId="0" applyFont="1" applyBorder="1" applyAlignment="1">
      <alignment horizontal="left" vertical="top" wrapText="1" readingOrder="1"/>
    </xf>
    <xf numFmtId="2" fontId="5" fillId="0" borderId="1" xfId="0" applyNumberFormat="1" applyFont="1" applyBorder="1" applyAlignment="1">
      <alignment horizontal="right" vertical="top" wrapText="1" readingOrder="1"/>
    </xf>
    <xf numFmtId="165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 readingOrder="1"/>
    </xf>
    <xf numFmtId="2" fontId="17" fillId="0" borderId="1" xfId="0" applyNumberFormat="1" applyFont="1" applyBorder="1" applyAlignment="1">
      <alignment horizontal="right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2" fontId="15" fillId="0" borderId="1" xfId="0" applyNumberFormat="1" applyFont="1" applyBorder="1" applyAlignment="1">
      <alignment horizontal="right" vertical="top" wrapText="1" readingOrder="1"/>
    </xf>
    <xf numFmtId="2" fontId="1" fillId="0" borderId="2" xfId="0" applyNumberFormat="1" applyFont="1" applyBorder="1" applyAlignment="1">
      <alignment vertical="top" wrapText="1"/>
    </xf>
    <xf numFmtId="2" fontId="14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4" fillId="0" borderId="2" xfId="0" applyNumberFormat="1" applyFont="1" applyBorder="1" applyAlignment="1">
      <alignment vertical="top" wrapText="1"/>
    </xf>
    <xf numFmtId="2" fontId="6" fillId="0" borderId="8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right" vertical="top" wrapText="1"/>
    </xf>
    <xf numFmtId="2" fontId="22" fillId="0" borderId="1" xfId="0" applyNumberFormat="1" applyFont="1" applyBorder="1" applyAlignment="1">
      <alignment horizontal="right" vertical="top" wrapText="1" readingOrder="1"/>
    </xf>
    <xf numFmtId="0" fontId="17" fillId="0" borderId="1" xfId="0" applyFont="1" applyBorder="1" applyAlignment="1">
      <alignment horizontal="right" vertical="top" wrapText="1" readingOrder="1"/>
    </xf>
    <xf numFmtId="0" fontId="15" fillId="0" borderId="1" xfId="0" applyFont="1" applyBorder="1" applyAlignment="1">
      <alignment horizontal="right" vertical="top" wrapText="1" readingOrder="1"/>
    </xf>
    <xf numFmtId="0" fontId="2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right" vertical="top" wrapText="1"/>
    </xf>
    <xf numFmtId="165" fontId="9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165" fontId="4" fillId="0" borderId="1" xfId="0" applyNumberFormat="1" applyFont="1" applyBorder="1" applyAlignment="1">
      <alignment vertical="top"/>
    </xf>
    <xf numFmtId="165" fontId="7" fillId="0" borderId="1" xfId="0" applyNumberFormat="1" applyFont="1" applyBorder="1" applyAlignment="1">
      <alignment vertical="top" wrapText="1"/>
    </xf>
    <xf numFmtId="165" fontId="9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12" fillId="0" borderId="1" xfId="0" applyNumberFormat="1" applyFont="1" applyBorder="1" applyAlignment="1">
      <alignment wrapText="1"/>
    </xf>
    <xf numFmtId="165" fontId="14" fillId="0" borderId="2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top" wrapText="1"/>
    </xf>
    <xf numFmtId="165" fontId="1" fillId="0" borderId="7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center" vertical="top" wrapText="1"/>
    </xf>
    <xf numFmtId="165" fontId="6" fillId="0" borderId="8" xfId="0" applyNumberFormat="1" applyFont="1" applyBorder="1" applyAlignment="1">
      <alignment horizontal="center" vertical="top" wrapText="1"/>
    </xf>
    <xf numFmtId="166" fontId="14" fillId="0" borderId="1" xfId="0" applyNumberFormat="1" applyFont="1" applyBorder="1" applyAlignment="1">
      <alignment horizontal="center" vertical="top" wrapText="1"/>
    </xf>
    <xf numFmtId="166" fontId="0" fillId="0" borderId="1" xfId="0" applyNumberFormat="1" applyBorder="1" applyAlignment="1">
      <alignment horizontal="center" wrapText="1"/>
    </xf>
    <xf numFmtId="166" fontId="12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166" fontId="1" fillId="0" borderId="6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166" fontId="9" fillId="0" borderId="1" xfId="0" applyNumberFormat="1" applyFont="1" applyBorder="1" applyAlignment="1">
      <alignment horizontal="center" vertical="top" wrapText="1"/>
    </xf>
    <xf numFmtId="166" fontId="6" fillId="0" borderId="6" xfId="0" applyNumberFormat="1" applyFont="1" applyBorder="1" applyAlignment="1">
      <alignment horizontal="center" vertical="top" wrapText="1"/>
    </xf>
    <xf numFmtId="166" fontId="6" fillId="0" borderId="8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workbookViewId="0">
      <selection sqref="A1:D63"/>
    </sheetView>
  </sheetViews>
  <sheetFormatPr defaultRowHeight="15"/>
  <cols>
    <col min="1" max="1" width="14" customWidth="1"/>
    <col min="2" max="2" width="28.5703125" customWidth="1"/>
    <col min="3" max="3" width="14" customWidth="1"/>
    <col min="4" max="4" width="22" customWidth="1"/>
    <col min="5" max="5" width="5.140625" customWidth="1"/>
  </cols>
  <sheetData>
    <row r="1" spans="1:7" ht="31.5" customHeight="1">
      <c r="A1" s="120" t="s">
        <v>86</v>
      </c>
      <c r="B1" s="121"/>
      <c r="C1" s="121"/>
      <c r="D1" s="122"/>
    </row>
    <row r="2" spans="1:7">
      <c r="A2" s="1"/>
      <c r="B2" s="1"/>
      <c r="C2" s="1"/>
      <c r="D2" s="1" t="s">
        <v>0</v>
      </c>
    </row>
    <row r="3" spans="1:7" ht="63.75">
      <c r="A3" s="2" t="s">
        <v>1</v>
      </c>
      <c r="B3" s="3" t="s">
        <v>2</v>
      </c>
      <c r="C3" s="3" t="s">
        <v>151</v>
      </c>
      <c r="D3" s="3" t="s">
        <v>75</v>
      </c>
    </row>
    <row r="4" spans="1:7">
      <c r="A4" s="4" t="s">
        <v>3</v>
      </c>
      <c r="B4" s="5" t="s">
        <v>4</v>
      </c>
      <c r="C4" s="7">
        <v>18.538</v>
      </c>
      <c r="D4" s="7">
        <v>1.673</v>
      </c>
    </row>
    <row r="5" spans="1:7">
      <c r="A5" s="4"/>
      <c r="B5" s="5" t="s">
        <v>5</v>
      </c>
      <c r="C5" s="7">
        <v>7.8</v>
      </c>
      <c r="D5" s="7">
        <v>0</v>
      </c>
    </row>
    <row r="6" spans="1:7">
      <c r="A6" s="4"/>
      <c r="B6" s="5" t="s">
        <v>6</v>
      </c>
      <c r="C6" s="7">
        <v>12.81</v>
      </c>
      <c r="D6" s="7">
        <v>2.5</v>
      </c>
    </row>
    <row r="7" spans="1:7">
      <c r="A7" s="4"/>
      <c r="B7" s="5" t="s">
        <v>7</v>
      </c>
      <c r="C7" s="7">
        <v>0</v>
      </c>
      <c r="D7" s="7">
        <v>0</v>
      </c>
    </row>
    <row r="8" spans="1:7">
      <c r="A8" s="4"/>
      <c r="B8" s="8" t="s">
        <v>8</v>
      </c>
      <c r="C8" s="10">
        <f>SUM(C4:C7)</f>
        <v>39.148000000000003</v>
      </c>
      <c r="D8" s="10">
        <f>SUM(D4:D7)</f>
        <v>4.173</v>
      </c>
    </row>
    <row r="9" spans="1:7">
      <c r="A9" s="4" t="s">
        <v>9</v>
      </c>
      <c r="B9" s="5" t="s">
        <v>10</v>
      </c>
      <c r="C9" s="7">
        <v>0</v>
      </c>
      <c r="D9" s="7">
        <v>0</v>
      </c>
    </row>
    <row r="10" spans="1:7">
      <c r="A10" s="4"/>
      <c r="B10" s="5" t="s">
        <v>11</v>
      </c>
      <c r="C10" s="7">
        <v>4.51</v>
      </c>
      <c r="D10" s="7">
        <v>3.09</v>
      </c>
    </row>
    <row r="11" spans="1:7">
      <c r="A11" s="4"/>
      <c r="B11" s="5" t="s">
        <v>12</v>
      </c>
      <c r="C11" s="7">
        <v>0</v>
      </c>
      <c r="D11" s="7">
        <v>0</v>
      </c>
    </row>
    <row r="12" spans="1:7">
      <c r="A12" s="4"/>
      <c r="B12" s="5" t="s">
        <v>13</v>
      </c>
      <c r="C12" s="7">
        <v>1.43</v>
      </c>
      <c r="D12" s="7">
        <v>0</v>
      </c>
    </row>
    <row r="13" spans="1:7">
      <c r="A13" s="4"/>
      <c r="B13" s="5" t="s">
        <v>14</v>
      </c>
      <c r="C13" s="7">
        <v>0</v>
      </c>
      <c r="D13" s="7">
        <v>0</v>
      </c>
    </row>
    <row r="14" spans="1:7">
      <c r="A14" s="4"/>
      <c r="B14" s="5" t="s">
        <v>15</v>
      </c>
      <c r="C14" s="7">
        <v>0</v>
      </c>
      <c r="D14" s="7">
        <v>0</v>
      </c>
    </row>
    <row r="15" spans="1:7">
      <c r="A15" s="4"/>
      <c r="B15" s="8" t="s">
        <v>8</v>
      </c>
      <c r="C15" s="10">
        <f>SUM(C9:C14)</f>
        <v>5.9399999999999995</v>
      </c>
      <c r="D15" s="10">
        <f>SUM(D9:D14)</f>
        <v>3.09</v>
      </c>
    </row>
    <row r="16" spans="1:7">
      <c r="A16" s="4" t="s">
        <v>16</v>
      </c>
      <c r="B16" s="5" t="s">
        <v>17</v>
      </c>
      <c r="C16" s="7">
        <v>3.54</v>
      </c>
      <c r="D16" s="7">
        <v>2.2999999999999998</v>
      </c>
      <c r="G16" t="s">
        <v>71</v>
      </c>
    </row>
    <row r="17" spans="1:7">
      <c r="A17" s="4"/>
      <c r="B17" s="5" t="s">
        <v>18</v>
      </c>
      <c r="C17" s="7">
        <v>4.46</v>
      </c>
      <c r="D17" s="7">
        <v>2.63</v>
      </c>
    </row>
    <row r="18" spans="1:7">
      <c r="A18" s="4"/>
      <c r="B18" s="5" t="s">
        <v>19</v>
      </c>
      <c r="C18" s="7">
        <v>0</v>
      </c>
      <c r="D18" s="7">
        <v>0</v>
      </c>
    </row>
    <row r="19" spans="1:7">
      <c r="A19" s="4"/>
      <c r="B19" s="5" t="s">
        <v>20</v>
      </c>
      <c r="C19" s="7">
        <v>0</v>
      </c>
      <c r="D19" s="7">
        <v>0</v>
      </c>
    </row>
    <row r="20" spans="1:7">
      <c r="A20" s="4"/>
      <c r="B20" s="11" t="s">
        <v>8</v>
      </c>
      <c r="C20" s="10">
        <f>SUM(C16:C19)</f>
        <v>8</v>
      </c>
      <c r="D20" s="10">
        <f>SUM(D16:D19)</f>
        <v>4.93</v>
      </c>
    </row>
    <row r="21" spans="1:7">
      <c r="A21" s="4" t="s">
        <v>21</v>
      </c>
      <c r="B21" s="5" t="s">
        <v>22</v>
      </c>
      <c r="C21" s="7">
        <v>13.49</v>
      </c>
      <c r="D21" s="7">
        <v>4</v>
      </c>
    </row>
    <row r="22" spans="1:7">
      <c r="A22" s="4"/>
      <c r="B22" s="5" t="s">
        <v>23</v>
      </c>
      <c r="C22" s="7">
        <v>8.5</v>
      </c>
      <c r="D22" s="7">
        <v>0</v>
      </c>
      <c r="G22" s="12"/>
    </row>
    <row r="23" spans="1:7">
      <c r="A23" s="4"/>
      <c r="B23" s="5" t="s">
        <v>24</v>
      </c>
      <c r="C23" s="7">
        <v>0</v>
      </c>
      <c r="D23" s="7">
        <v>0</v>
      </c>
    </row>
    <row r="24" spans="1:7">
      <c r="A24" s="4"/>
      <c r="B24" s="5" t="s">
        <v>25</v>
      </c>
      <c r="C24" s="7">
        <v>1.837</v>
      </c>
      <c r="D24" s="7">
        <v>0</v>
      </c>
    </row>
    <row r="25" spans="1:7">
      <c r="A25" s="4"/>
      <c r="B25" s="5" t="s">
        <v>26</v>
      </c>
      <c r="C25" s="7">
        <v>1</v>
      </c>
      <c r="D25" s="7">
        <v>0</v>
      </c>
    </row>
    <row r="26" spans="1:7">
      <c r="A26" s="4"/>
      <c r="B26" s="5" t="s">
        <v>27</v>
      </c>
      <c r="C26" s="7">
        <v>1</v>
      </c>
      <c r="D26" s="7">
        <v>0</v>
      </c>
    </row>
    <row r="27" spans="1:7">
      <c r="A27" s="4"/>
      <c r="B27" s="5" t="s">
        <v>28</v>
      </c>
      <c r="C27" s="7">
        <v>0</v>
      </c>
      <c r="D27" s="7">
        <v>0</v>
      </c>
    </row>
    <row r="28" spans="1:7">
      <c r="A28" s="4"/>
      <c r="B28" s="5" t="s">
        <v>29</v>
      </c>
      <c r="C28" s="7">
        <v>0</v>
      </c>
      <c r="D28" s="7">
        <v>0</v>
      </c>
    </row>
    <row r="29" spans="1:7">
      <c r="A29" s="4"/>
      <c r="B29" s="8" t="s">
        <v>8</v>
      </c>
      <c r="C29" s="31">
        <f>SUM(C21:C28)</f>
        <v>25.827000000000002</v>
      </c>
      <c r="D29" s="31">
        <f>SUM(D21:D28)</f>
        <v>4</v>
      </c>
    </row>
    <row r="30" spans="1:7">
      <c r="A30" s="4" t="s">
        <v>30</v>
      </c>
      <c r="B30" s="5" t="s">
        <v>31</v>
      </c>
      <c r="C30" s="7">
        <v>9.1999999999999993</v>
      </c>
      <c r="D30" s="7">
        <v>3.8</v>
      </c>
    </row>
    <row r="31" spans="1:7">
      <c r="A31" s="4"/>
      <c r="B31" s="5" t="s">
        <v>32</v>
      </c>
      <c r="C31" s="7">
        <v>0</v>
      </c>
      <c r="D31" s="7">
        <v>0</v>
      </c>
    </row>
    <row r="32" spans="1:7">
      <c r="A32" s="4"/>
      <c r="B32" s="8" t="s">
        <v>8</v>
      </c>
      <c r="C32" s="10">
        <f>SUM(C30:C31)</f>
        <v>9.1999999999999993</v>
      </c>
      <c r="D32" s="10">
        <f>SUM(D30:D31)</f>
        <v>3.8</v>
      </c>
    </row>
    <row r="33" spans="1:4">
      <c r="A33" s="4"/>
      <c r="B33" s="8" t="s">
        <v>33</v>
      </c>
      <c r="C33" s="10">
        <f>C8+C15+C20+C29+C32</f>
        <v>88.115000000000009</v>
      </c>
      <c r="D33" s="10">
        <f>D8+D15+D20+D29+D32</f>
        <v>19.992999999999999</v>
      </c>
    </row>
    <row r="34" spans="1:4">
      <c r="A34" s="13"/>
      <c r="B34" s="14"/>
      <c r="C34" s="6"/>
      <c r="D34" s="6"/>
    </row>
    <row r="35" spans="1:4" ht="17.25" customHeight="1">
      <c r="A35" s="4" t="s">
        <v>34</v>
      </c>
      <c r="B35" s="5" t="s">
        <v>35</v>
      </c>
      <c r="C35" s="7">
        <v>3.5</v>
      </c>
      <c r="D35" s="7">
        <v>0</v>
      </c>
    </row>
    <row r="36" spans="1:4">
      <c r="A36" s="13"/>
      <c r="B36" s="5" t="s">
        <v>36</v>
      </c>
      <c r="C36" s="7">
        <v>0</v>
      </c>
      <c r="D36" s="7">
        <v>0</v>
      </c>
    </row>
    <row r="37" spans="1:4">
      <c r="A37" s="13"/>
      <c r="B37" s="8" t="s">
        <v>8</v>
      </c>
      <c r="C37" s="10">
        <f>SUM(C35:C36)</f>
        <v>3.5</v>
      </c>
      <c r="D37" s="10">
        <f>SUM(D35:D36)</f>
        <v>0</v>
      </c>
    </row>
    <row r="38" spans="1:4" ht="30.75" customHeight="1">
      <c r="A38" s="4" t="s">
        <v>37</v>
      </c>
      <c r="B38" s="5" t="s">
        <v>38</v>
      </c>
      <c r="C38" s="34">
        <v>0</v>
      </c>
      <c r="D38" s="7">
        <v>0</v>
      </c>
    </row>
    <row r="39" spans="1:4">
      <c r="A39" s="13"/>
      <c r="B39" s="5" t="s">
        <v>39</v>
      </c>
      <c r="C39" s="32">
        <v>0</v>
      </c>
      <c r="D39" s="7">
        <v>0</v>
      </c>
    </row>
    <row r="40" spans="1:4">
      <c r="A40" s="13"/>
      <c r="B40" s="8" t="s">
        <v>8</v>
      </c>
      <c r="C40" s="10">
        <f>SUM(C38:C39)</f>
        <v>0</v>
      </c>
      <c r="D40" s="10">
        <f>SUM(D38:D39)</f>
        <v>0</v>
      </c>
    </row>
    <row r="41" spans="1:4">
      <c r="A41" s="4" t="s">
        <v>40</v>
      </c>
      <c r="B41" s="5" t="s">
        <v>41</v>
      </c>
      <c r="C41" s="34">
        <v>0</v>
      </c>
      <c r="D41" s="7">
        <v>0</v>
      </c>
    </row>
    <row r="42" spans="1:4">
      <c r="A42" s="13"/>
      <c r="B42" s="5" t="s">
        <v>42</v>
      </c>
      <c r="C42" s="32">
        <v>0</v>
      </c>
      <c r="D42" s="7">
        <v>0</v>
      </c>
    </row>
    <row r="43" spans="1:4">
      <c r="A43" s="13"/>
      <c r="B43" s="5" t="s">
        <v>43</v>
      </c>
      <c r="C43" s="7">
        <v>0</v>
      </c>
      <c r="D43" s="7">
        <v>0</v>
      </c>
    </row>
    <row r="44" spans="1:4">
      <c r="A44" s="13"/>
      <c r="B44" s="8" t="s">
        <v>8</v>
      </c>
      <c r="C44" s="10">
        <f>SUM(C41:C43)</f>
        <v>0</v>
      </c>
      <c r="D44" s="10">
        <f>SUM(D41:D43)</f>
        <v>0</v>
      </c>
    </row>
    <row r="45" spans="1:4" ht="15.75" customHeight="1">
      <c r="A45" s="4" t="s">
        <v>44</v>
      </c>
      <c r="B45" s="5" t="s">
        <v>45</v>
      </c>
      <c r="C45" s="7">
        <v>66</v>
      </c>
      <c r="D45" s="7">
        <v>31.327000000000002</v>
      </c>
    </row>
    <row r="46" spans="1:4">
      <c r="A46" s="13"/>
      <c r="B46" s="5" t="s">
        <v>46</v>
      </c>
      <c r="C46" s="7">
        <v>11.25</v>
      </c>
      <c r="D46" s="7">
        <v>4</v>
      </c>
    </row>
    <row r="47" spans="1:4">
      <c r="A47" s="13"/>
      <c r="B47" s="5" t="s">
        <v>47</v>
      </c>
      <c r="C47" s="7">
        <v>0</v>
      </c>
      <c r="D47" s="7">
        <v>0</v>
      </c>
    </row>
    <row r="48" spans="1:4" ht="24">
      <c r="A48" s="13"/>
      <c r="B48" s="5" t="s">
        <v>48</v>
      </c>
      <c r="C48" s="32">
        <v>0</v>
      </c>
      <c r="D48" s="32">
        <v>0</v>
      </c>
    </row>
    <row r="49" spans="1:4">
      <c r="A49" s="13"/>
      <c r="B49" s="5" t="s">
        <v>49</v>
      </c>
      <c r="C49" s="7">
        <v>0</v>
      </c>
      <c r="D49" s="7">
        <v>0</v>
      </c>
    </row>
    <row r="50" spans="1:4">
      <c r="A50" s="13"/>
      <c r="B50" s="8" t="s">
        <v>8</v>
      </c>
      <c r="C50" s="10">
        <f>SUM(C45:C49)</f>
        <v>77.25</v>
      </c>
      <c r="D50" s="10">
        <f>SUM(D45:D49)</f>
        <v>35.326999999999998</v>
      </c>
    </row>
    <row r="51" spans="1:4">
      <c r="A51" s="13"/>
      <c r="B51" s="8" t="s">
        <v>50</v>
      </c>
      <c r="C51" s="10">
        <f>C37+C40+C44+C50</f>
        <v>80.75</v>
      </c>
      <c r="D51" s="10">
        <f>D37+D40+D44+D50</f>
        <v>35.326999999999998</v>
      </c>
    </row>
    <row r="52" spans="1:4">
      <c r="A52" s="13"/>
      <c r="B52" s="8"/>
      <c r="C52" s="6"/>
      <c r="D52" s="6"/>
    </row>
    <row r="53" spans="1:4" ht="30" customHeight="1">
      <c r="A53" s="4" t="s">
        <v>51</v>
      </c>
      <c r="B53" s="5" t="s">
        <v>52</v>
      </c>
      <c r="C53" s="7">
        <v>35</v>
      </c>
      <c r="D53" s="7">
        <v>0</v>
      </c>
    </row>
    <row r="54" spans="1:4">
      <c r="A54" s="13"/>
      <c r="B54" s="5" t="s">
        <v>53</v>
      </c>
      <c r="C54" s="7">
        <v>10</v>
      </c>
      <c r="D54" s="7">
        <v>0</v>
      </c>
    </row>
    <row r="55" spans="1:4">
      <c r="A55" s="13"/>
      <c r="B55" s="5" t="s">
        <v>54</v>
      </c>
      <c r="C55" s="7">
        <v>32.5</v>
      </c>
      <c r="D55" s="7">
        <v>0</v>
      </c>
    </row>
    <row r="56" spans="1:4">
      <c r="A56" s="13"/>
      <c r="B56" s="8" t="s">
        <v>55</v>
      </c>
      <c r="C56" s="10">
        <f>SUM(C53:C55)</f>
        <v>77.5</v>
      </c>
      <c r="D56" s="10">
        <f>SUM(D53:D55)</f>
        <v>0</v>
      </c>
    </row>
    <row r="57" spans="1:4">
      <c r="A57" s="13"/>
      <c r="B57" s="8" t="s">
        <v>56</v>
      </c>
      <c r="C57" s="10">
        <f>C56+C51+C33</f>
        <v>246.36500000000001</v>
      </c>
      <c r="D57" s="10">
        <f>D56+D51+D33</f>
        <v>55.319999999999993</v>
      </c>
    </row>
    <row r="58" spans="1:4">
      <c r="A58" s="118" t="s">
        <v>57</v>
      </c>
      <c r="B58" s="119"/>
      <c r="C58" s="15"/>
      <c r="D58" s="15"/>
    </row>
    <row r="59" spans="1:4" ht="60">
      <c r="A59" s="16" t="s">
        <v>58</v>
      </c>
      <c r="B59" s="17" t="s">
        <v>60</v>
      </c>
      <c r="C59" s="33">
        <v>0.76</v>
      </c>
      <c r="D59" s="33">
        <v>0</v>
      </c>
    </row>
    <row r="60" spans="1:4" ht="48">
      <c r="A60" s="16" t="s">
        <v>59</v>
      </c>
      <c r="B60" s="17" t="s">
        <v>61</v>
      </c>
      <c r="C60" s="33">
        <v>50.21</v>
      </c>
      <c r="D60" s="33">
        <v>6.1189999999999998</v>
      </c>
    </row>
    <row r="61" spans="1:4" ht="45">
      <c r="A61" s="16"/>
      <c r="B61" s="35" t="s">
        <v>84</v>
      </c>
      <c r="C61" s="33">
        <v>4.66</v>
      </c>
      <c r="D61" s="33">
        <v>0</v>
      </c>
    </row>
    <row r="62" spans="1:4">
      <c r="A62" s="4"/>
      <c r="B62" s="8" t="s">
        <v>62</v>
      </c>
      <c r="C62" s="19">
        <f>SUM(C59:C61)</f>
        <v>55.629999999999995</v>
      </c>
      <c r="D62" s="19">
        <f>SUM(D59:D61)</f>
        <v>6.1189999999999998</v>
      </c>
    </row>
    <row r="63" spans="1:4">
      <c r="A63" s="13"/>
      <c r="B63" s="8" t="s">
        <v>68</v>
      </c>
      <c r="C63" s="19">
        <f>C57+C62</f>
        <v>301.995</v>
      </c>
      <c r="D63" s="19">
        <f>D57+D62</f>
        <v>61.438999999999993</v>
      </c>
    </row>
  </sheetData>
  <mergeCells count="2">
    <mergeCell ref="A58:B58"/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workbookViewId="0">
      <selection sqref="A1:E103"/>
    </sheetView>
  </sheetViews>
  <sheetFormatPr defaultRowHeight="15"/>
  <cols>
    <col min="1" max="1" width="10.5703125" customWidth="1"/>
    <col min="2" max="2" width="28.85546875" customWidth="1"/>
    <col min="3" max="3" width="10" customWidth="1"/>
    <col min="4" max="4" width="15.7109375" customWidth="1"/>
    <col min="5" max="5" width="19.7109375" customWidth="1"/>
  </cols>
  <sheetData>
    <row r="1" spans="1:5" ht="30.75" customHeight="1">
      <c r="A1" s="123" t="s">
        <v>87</v>
      </c>
      <c r="B1" s="124"/>
      <c r="C1" s="124"/>
      <c r="D1" s="124"/>
      <c r="E1" s="124"/>
    </row>
    <row r="2" spans="1:5">
      <c r="A2" s="20"/>
      <c r="B2" s="21"/>
      <c r="C2" s="21"/>
      <c r="D2" s="21"/>
      <c r="E2" s="22" t="s">
        <v>0</v>
      </c>
    </row>
    <row r="3" spans="1:5" ht="38.25">
      <c r="A3" s="3" t="s">
        <v>1</v>
      </c>
      <c r="B3" s="3" t="s">
        <v>2</v>
      </c>
      <c r="C3" s="23" t="s">
        <v>69</v>
      </c>
      <c r="D3" s="3" t="s">
        <v>70</v>
      </c>
      <c r="E3" s="3" t="s">
        <v>76</v>
      </c>
    </row>
    <row r="4" spans="1:5" ht="22.5" customHeight="1">
      <c r="A4" s="127" t="s">
        <v>88</v>
      </c>
      <c r="B4" s="128"/>
      <c r="C4" s="23"/>
      <c r="D4" s="36"/>
      <c r="E4" s="3"/>
    </row>
    <row r="5" spans="1:5">
      <c r="A5" s="3"/>
      <c r="B5" s="37" t="s">
        <v>82</v>
      </c>
      <c r="C5" s="58">
        <v>1814.3</v>
      </c>
      <c r="D5" s="60">
        <v>316.08</v>
      </c>
      <c r="E5" s="59">
        <v>0.61</v>
      </c>
    </row>
    <row r="6" spans="1:5">
      <c r="A6" s="3"/>
      <c r="B6" s="37" t="s">
        <v>89</v>
      </c>
      <c r="C6" s="58">
        <v>633</v>
      </c>
      <c r="D6" s="60">
        <v>130.30000000000001</v>
      </c>
      <c r="E6" s="59">
        <v>11.52</v>
      </c>
    </row>
    <row r="7" spans="1:5" ht="29.25">
      <c r="A7" s="3"/>
      <c r="B7" s="39" t="s">
        <v>104</v>
      </c>
      <c r="C7" s="58">
        <v>240</v>
      </c>
      <c r="D7" s="60">
        <v>0</v>
      </c>
      <c r="E7" s="59">
        <v>0</v>
      </c>
    </row>
    <row r="8" spans="1:5">
      <c r="A8" s="3"/>
      <c r="B8" s="37" t="s">
        <v>90</v>
      </c>
      <c r="C8" s="58">
        <v>493.5</v>
      </c>
      <c r="D8" s="60">
        <v>145.43</v>
      </c>
      <c r="E8" s="59">
        <v>0</v>
      </c>
    </row>
    <row r="9" spans="1:5" ht="27.75" customHeight="1">
      <c r="A9" s="3"/>
      <c r="B9" s="37" t="s">
        <v>105</v>
      </c>
      <c r="C9" s="58">
        <v>100</v>
      </c>
      <c r="D9" s="60">
        <v>0</v>
      </c>
      <c r="E9" s="59">
        <v>0</v>
      </c>
    </row>
    <row r="10" spans="1:5">
      <c r="A10" s="3"/>
      <c r="B10" s="37" t="s">
        <v>94</v>
      </c>
      <c r="C10" s="58">
        <v>148.87</v>
      </c>
      <c r="D10" s="60">
        <v>148.87</v>
      </c>
      <c r="E10" s="59">
        <v>0</v>
      </c>
    </row>
    <row r="11" spans="1:5">
      <c r="A11" s="3"/>
      <c r="B11" s="3" t="s">
        <v>92</v>
      </c>
      <c r="C11" s="59">
        <f>SUM(C5:C10)</f>
        <v>3429.67</v>
      </c>
      <c r="D11" s="57">
        <f>SUM(D5:D10)</f>
        <v>740.68</v>
      </c>
      <c r="E11" s="59">
        <f>SUM(E5:E10)</f>
        <v>12.129999999999999</v>
      </c>
    </row>
    <row r="12" spans="1:5">
      <c r="A12" s="127" t="s">
        <v>93</v>
      </c>
      <c r="B12" s="128"/>
      <c r="C12" s="37"/>
      <c r="D12" s="36"/>
      <c r="E12" s="3"/>
    </row>
    <row r="13" spans="1:5">
      <c r="A13" s="40"/>
      <c r="B13" s="37" t="s">
        <v>91</v>
      </c>
      <c r="C13" s="58">
        <v>500</v>
      </c>
      <c r="D13" s="60">
        <v>5.4</v>
      </c>
      <c r="E13" s="59">
        <v>2.12</v>
      </c>
    </row>
    <row r="14" spans="1:5" ht="51.75">
      <c r="A14" s="3"/>
      <c r="B14" s="38" t="s">
        <v>103</v>
      </c>
      <c r="C14" s="58">
        <v>71.33</v>
      </c>
      <c r="D14" s="60">
        <v>71.33</v>
      </c>
      <c r="E14" s="59">
        <v>0</v>
      </c>
    </row>
    <row r="15" spans="1:5" ht="25.5">
      <c r="A15" s="3"/>
      <c r="B15" s="37" t="s">
        <v>95</v>
      </c>
      <c r="C15" s="58">
        <v>37.35</v>
      </c>
      <c r="D15" s="60">
        <v>35.340000000000003</v>
      </c>
      <c r="E15" s="59">
        <v>0</v>
      </c>
    </row>
    <row r="16" spans="1:5">
      <c r="A16" s="3"/>
      <c r="B16" s="3" t="s">
        <v>96</v>
      </c>
      <c r="C16" s="3">
        <f>SUM(C13:C15)</f>
        <v>608.68000000000006</v>
      </c>
      <c r="D16" s="57">
        <f>SUM(D13:D15)</f>
        <v>112.07000000000001</v>
      </c>
      <c r="E16" s="59">
        <f>SUM(E13:E15)</f>
        <v>2.12</v>
      </c>
    </row>
    <row r="17" spans="1:5">
      <c r="A17" s="41"/>
      <c r="B17" s="41"/>
      <c r="C17" s="42"/>
      <c r="D17" s="43"/>
      <c r="E17" s="41"/>
    </row>
    <row r="18" spans="1:5">
      <c r="A18" s="4" t="s">
        <v>3</v>
      </c>
      <c r="B18" s="5" t="s">
        <v>4</v>
      </c>
      <c r="C18" s="44">
        <v>162.98000000000002</v>
      </c>
      <c r="D18" s="27">
        <v>62.29</v>
      </c>
      <c r="E18" s="24">
        <v>10.83</v>
      </c>
    </row>
    <row r="19" spans="1:5">
      <c r="A19" s="4"/>
      <c r="B19" s="5" t="s">
        <v>5</v>
      </c>
      <c r="C19" s="44">
        <v>35.269999999999996</v>
      </c>
      <c r="D19" s="27">
        <v>4.07</v>
      </c>
      <c r="E19" s="24">
        <v>2</v>
      </c>
    </row>
    <row r="20" spans="1:5">
      <c r="A20" s="4"/>
      <c r="B20" s="5" t="s">
        <v>6</v>
      </c>
      <c r="C20" s="44">
        <v>55.8</v>
      </c>
      <c r="D20" s="27">
        <v>27.5</v>
      </c>
      <c r="E20" s="24">
        <v>3.54</v>
      </c>
    </row>
    <row r="21" spans="1:5">
      <c r="A21" s="4"/>
      <c r="B21" s="5" t="s">
        <v>7</v>
      </c>
      <c r="C21" s="44">
        <v>133.85</v>
      </c>
      <c r="D21" s="27">
        <v>19.09</v>
      </c>
      <c r="E21" s="24">
        <v>5.92</v>
      </c>
    </row>
    <row r="22" spans="1:5">
      <c r="A22" s="4"/>
      <c r="B22" s="5" t="s">
        <v>106</v>
      </c>
      <c r="C22" s="44">
        <v>8.4699999999999989</v>
      </c>
      <c r="D22" s="27">
        <v>2.3199999999999998</v>
      </c>
      <c r="E22" s="24">
        <v>2.23</v>
      </c>
    </row>
    <row r="23" spans="1:5">
      <c r="A23" s="4"/>
      <c r="B23" s="5" t="s">
        <v>107</v>
      </c>
      <c r="C23" s="44">
        <v>21.43</v>
      </c>
      <c r="D23" s="27">
        <v>13.03</v>
      </c>
      <c r="E23" s="24">
        <v>2.92</v>
      </c>
    </row>
    <row r="24" spans="1:5">
      <c r="A24" s="4"/>
      <c r="B24" s="8" t="s">
        <v>8</v>
      </c>
      <c r="C24" s="9">
        <v>417.8</v>
      </c>
      <c r="D24" s="9">
        <f>SUM(D18:D23)</f>
        <v>128.29999999999998</v>
      </c>
      <c r="E24" s="9">
        <f>SUM(E18:E23)</f>
        <v>27.439999999999998</v>
      </c>
    </row>
    <row r="25" spans="1:5">
      <c r="A25" s="4" t="s">
        <v>9</v>
      </c>
      <c r="B25" s="45" t="s">
        <v>108</v>
      </c>
      <c r="C25" s="46">
        <v>19.5</v>
      </c>
      <c r="D25" s="25">
        <v>4.5</v>
      </c>
      <c r="E25" s="25">
        <v>1.28</v>
      </c>
    </row>
    <row r="26" spans="1:5">
      <c r="A26" s="4"/>
      <c r="B26" s="45" t="s">
        <v>109</v>
      </c>
      <c r="C26" s="46">
        <v>56.25</v>
      </c>
      <c r="D26" s="25">
        <v>10.199999999999999</v>
      </c>
      <c r="E26" s="25">
        <v>2.52</v>
      </c>
    </row>
    <row r="27" spans="1:5">
      <c r="A27" s="4"/>
      <c r="B27" s="45" t="s">
        <v>110</v>
      </c>
      <c r="C27" s="46">
        <v>32.35</v>
      </c>
      <c r="D27" s="25">
        <v>1.5</v>
      </c>
      <c r="E27" s="25">
        <v>1.36</v>
      </c>
    </row>
    <row r="28" spans="1:5">
      <c r="A28" s="4"/>
      <c r="B28" s="45" t="s">
        <v>111</v>
      </c>
      <c r="C28" s="46">
        <v>59.64</v>
      </c>
      <c r="D28" s="25">
        <v>9.6999999999999993</v>
      </c>
      <c r="E28" s="25">
        <v>4.3099999999999996</v>
      </c>
    </row>
    <row r="29" spans="1:5">
      <c r="A29" s="4"/>
      <c r="B29" s="47" t="s">
        <v>112</v>
      </c>
      <c r="C29" s="46">
        <v>54.94</v>
      </c>
      <c r="D29" s="25">
        <v>11</v>
      </c>
      <c r="E29" s="25">
        <v>4.6900000000000004</v>
      </c>
    </row>
    <row r="30" spans="1:5">
      <c r="A30" s="4"/>
      <c r="B30" s="47" t="s">
        <v>113</v>
      </c>
      <c r="C30" s="46">
        <v>41</v>
      </c>
      <c r="D30" s="25">
        <v>9.9</v>
      </c>
      <c r="E30" s="25">
        <v>6.37</v>
      </c>
    </row>
    <row r="31" spans="1:5">
      <c r="A31" s="4"/>
      <c r="B31" s="47" t="s">
        <v>114</v>
      </c>
      <c r="C31" s="46">
        <v>22.94</v>
      </c>
      <c r="D31" s="25">
        <v>2.5</v>
      </c>
      <c r="E31" s="25">
        <v>0</v>
      </c>
    </row>
    <row r="32" spans="1:5" ht="12.75" customHeight="1">
      <c r="A32" s="4"/>
      <c r="B32" s="48" t="s">
        <v>115</v>
      </c>
      <c r="C32" s="49">
        <v>286.62</v>
      </c>
      <c r="D32" s="9">
        <f>SUM(D25:D31)</f>
        <v>49.3</v>
      </c>
      <c r="E32" s="9">
        <f>SUM(E25:E31)</f>
        <v>20.53</v>
      </c>
    </row>
    <row r="33" spans="1:5">
      <c r="A33" s="4" t="s">
        <v>16</v>
      </c>
      <c r="B33" s="45" t="s">
        <v>116</v>
      </c>
      <c r="C33" s="46">
        <v>99.1</v>
      </c>
      <c r="D33" s="25">
        <v>4.5</v>
      </c>
      <c r="E33" s="25">
        <v>0.5</v>
      </c>
    </row>
    <row r="34" spans="1:5">
      <c r="A34" s="4"/>
      <c r="B34" s="45" t="s">
        <v>117</v>
      </c>
      <c r="C34" s="46">
        <v>74.75</v>
      </c>
      <c r="D34" s="25">
        <v>14</v>
      </c>
      <c r="E34" s="25">
        <v>13.5</v>
      </c>
    </row>
    <row r="35" spans="1:5">
      <c r="A35" s="4"/>
      <c r="B35" s="45" t="s">
        <v>118</v>
      </c>
      <c r="C35" s="46">
        <v>60.16</v>
      </c>
      <c r="D35" s="25">
        <v>3.25</v>
      </c>
      <c r="E35" s="25">
        <v>2.76</v>
      </c>
    </row>
    <row r="36" spans="1:5">
      <c r="A36" s="4"/>
      <c r="B36" s="45" t="s">
        <v>119</v>
      </c>
      <c r="C36" s="46">
        <v>31.34</v>
      </c>
      <c r="D36" s="25">
        <v>3.5</v>
      </c>
      <c r="E36" s="25">
        <v>2.2799999999999998</v>
      </c>
    </row>
    <row r="37" spans="1:5">
      <c r="A37" s="4"/>
      <c r="B37" s="45" t="s">
        <v>120</v>
      </c>
      <c r="C37" s="46">
        <v>2</v>
      </c>
      <c r="D37" s="25">
        <v>0</v>
      </c>
      <c r="E37" s="25">
        <v>0</v>
      </c>
    </row>
    <row r="38" spans="1:5">
      <c r="A38" s="4"/>
      <c r="B38" s="11" t="s">
        <v>8</v>
      </c>
      <c r="C38" s="49">
        <v>267.35000000000002</v>
      </c>
      <c r="D38" s="49">
        <f>SUM(D33:D37)</f>
        <v>25.25</v>
      </c>
      <c r="E38" s="9">
        <f>SUM(E33:E37)</f>
        <v>19.04</v>
      </c>
    </row>
    <row r="39" spans="1:5">
      <c r="A39" s="4" t="s">
        <v>21</v>
      </c>
      <c r="B39" s="5"/>
      <c r="C39" s="18">
        <v>0</v>
      </c>
      <c r="D39" s="50"/>
      <c r="E39" s="25"/>
    </row>
    <row r="40" spans="1:5">
      <c r="A40" s="4"/>
      <c r="B40" s="45" t="s">
        <v>121</v>
      </c>
      <c r="C40" s="46">
        <v>130.16</v>
      </c>
      <c r="D40" s="25">
        <v>54.97</v>
      </c>
      <c r="E40" s="25">
        <v>0</v>
      </c>
    </row>
    <row r="41" spans="1:5">
      <c r="A41" s="4"/>
      <c r="B41" s="45" t="s">
        <v>122</v>
      </c>
      <c r="C41" s="46">
        <v>65</v>
      </c>
      <c r="D41" s="25">
        <v>12</v>
      </c>
      <c r="E41" s="25">
        <v>0.39</v>
      </c>
    </row>
    <row r="42" spans="1:5">
      <c r="A42" s="4"/>
      <c r="B42" s="45" t="s">
        <v>123</v>
      </c>
      <c r="C42" s="46">
        <v>28.5</v>
      </c>
      <c r="D42" s="25">
        <v>0</v>
      </c>
      <c r="E42" s="25">
        <v>0</v>
      </c>
    </row>
    <row r="43" spans="1:5">
      <c r="A43" s="4"/>
      <c r="B43" s="45" t="s">
        <v>124</v>
      </c>
      <c r="C43" s="46">
        <v>20</v>
      </c>
      <c r="D43" s="25">
        <v>0</v>
      </c>
      <c r="E43" s="25">
        <v>0</v>
      </c>
    </row>
    <row r="44" spans="1:5">
      <c r="A44" s="4"/>
      <c r="B44" s="45" t="s">
        <v>125</v>
      </c>
      <c r="C44" s="46">
        <v>10.5</v>
      </c>
      <c r="D44" s="25">
        <v>3.5</v>
      </c>
      <c r="E44" s="25">
        <v>0</v>
      </c>
    </row>
    <row r="45" spans="1:5">
      <c r="A45" s="4"/>
      <c r="B45" s="45" t="s">
        <v>126</v>
      </c>
      <c r="C45" s="46">
        <v>6.25</v>
      </c>
      <c r="D45" s="25">
        <v>1.5</v>
      </c>
      <c r="E45" s="25">
        <v>0</v>
      </c>
    </row>
    <row r="46" spans="1:5">
      <c r="A46" s="4"/>
      <c r="B46" s="45" t="s">
        <v>127</v>
      </c>
      <c r="C46" s="46">
        <v>10</v>
      </c>
      <c r="D46" s="25">
        <v>1</v>
      </c>
      <c r="E46" s="25">
        <v>0</v>
      </c>
    </row>
    <row r="47" spans="1:5">
      <c r="A47" s="4"/>
      <c r="B47" s="45" t="s">
        <v>128</v>
      </c>
      <c r="C47" s="46">
        <v>65.62</v>
      </c>
      <c r="D47" s="25">
        <v>14.31</v>
      </c>
      <c r="E47" s="25">
        <v>2</v>
      </c>
    </row>
    <row r="48" spans="1:5">
      <c r="A48" s="4"/>
      <c r="B48" s="45" t="s">
        <v>129</v>
      </c>
      <c r="C48" s="46">
        <v>17</v>
      </c>
      <c r="D48" s="25">
        <v>15</v>
      </c>
      <c r="E48" s="25">
        <v>0</v>
      </c>
    </row>
    <row r="49" spans="1:5">
      <c r="A49" s="4"/>
      <c r="B49" s="5" t="s">
        <v>130</v>
      </c>
      <c r="C49" s="49">
        <v>353.03</v>
      </c>
      <c r="D49" s="30">
        <f>SUM(D40:D48)</f>
        <v>102.28</v>
      </c>
      <c r="E49" s="30">
        <f>SUM(E40:E48)</f>
        <v>2.39</v>
      </c>
    </row>
    <row r="50" spans="1:5">
      <c r="A50" s="4" t="s">
        <v>30</v>
      </c>
      <c r="B50" s="45" t="s">
        <v>131</v>
      </c>
      <c r="C50" s="46">
        <v>145</v>
      </c>
      <c r="D50" s="25">
        <v>39.159999999999997</v>
      </c>
      <c r="E50" s="25">
        <v>8</v>
      </c>
    </row>
    <row r="51" spans="1:5">
      <c r="A51" s="4"/>
      <c r="B51" s="45" t="s">
        <v>132</v>
      </c>
      <c r="C51" s="46">
        <v>39.950000000000003</v>
      </c>
      <c r="D51" s="25">
        <v>13.5</v>
      </c>
      <c r="E51" s="25">
        <v>0.73</v>
      </c>
    </row>
    <row r="52" spans="1:5">
      <c r="A52" s="4"/>
      <c r="B52" s="45" t="s">
        <v>133</v>
      </c>
      <c r="C52" s="46">
        <v>111.25</v>
      </c>
      <c r="D52" s="25">
        <v>42.27</v>
      </c>
      <c r="E52" s="25">
        <v>5.67</v>
      </c>
    </row>
    <row r="53" spans="1:5">
      <c r="A53" s="4"/>
      <c r="B53" s="48" t="s">
        <v>134</v>
      </c>
      <c r="C53" s="49">
        <v>296.2</v>
      </c>
      <c r="D53" s="30">
        <f>SUM(D50:D52)</f>
        <v>94.93</v>
      </c>
      <c r="E53" s="25">
        <f>SUM(E50:E52)</f>
        <v>14.4</v>
      </c>
    </row>
    <row r="54" spans="1:5">
      <c r="A54" s="4"/>
      <c r="B54" s="8" t="s">
        <v>135</v>
      </c>
      <c r="C54" s="65">
        <v>1621</v>
      </c>
      <c r="D54" s="65">
        <f>D53+D49+D38+D32+D24</f>
        <v>400.05999999999995</v>
      </c>
      <c r="E54" s="65">
        <f>E53+E49+E38+E32+E24</f>
        <v>83.8</v>
      </c>
    </row>
    <row r="55" spans="1:5" ht="27">
      <c r="A55" s="4" t="s">
        <v>37</v>
      </c>
      <c r="B55" s="62" t="s">
        <v>39</v>
      </c>
      <c r="C55" s="54">
        <v>25</v>
      </c>
      <c r="D55" s="26">
        <v>18.91</v>
      </c>
      <c r="E55" s="26">
        <v>14.57</v>
      </c>
    </row>
    <row r="56" spans="1:5">
      <c r="A56" s="13"/>
      <c r="B56" s="62" t="s">
        <v>38</v>
      </c>
      <c r="C56" s="54">
        <v>15</v>
      </c>
      <c r="D56" s="26">
        <v>9.01</v>
      </c>
      <c r="E56" s="25">
        <v>5.59</v>
      </c>
    </row>
    <row r="57" spans="1:5">
      <c r="A57" s="13"/>
      <c r="B57" s="63" t="s">
        <v>137</v>
      </c>
      <c r="C57" s="54">
        <v>50</v>
      </c>
      <c r="D57" s="26">
        <v>0</v>
      </c>
      <c r="E57" s="25">
        <v>0</v>
      </c>
    </row>
    <row r="58" spans="1:5">
      <c r="A58" s="13"/>
      <c r="B58" s="64" t="s">
        <v>8</v>
      </c>
      <c r="C58" s="56">
        <v>90</v>
      </c>
      <c r="D58" s="9">
        <f>SUM(D55:D57)</f>
        <v>27.92</v>
      </c>
      <c r="E58" s="9">
        <f>SUM(E55:E57)</f>
        <v>20.16</v>
      </c>
    </row>
    <row r="59" spans="1:5">
      <c r="A59" s="4" t="s">
        <v>40</v>
      </c>
      <c r="B59" s="62" t="s">
        <v>41</v>
      </c>
      <c r="C59" s="67">
        <v>327.01</v>
      </c>
      <c r="D59" s="25">
        <v>63.17</v>
      </c>
      <c r="E59" s="25">
        <v>11.3</v>
      </c>
    </row>
    <row r="60" spans="1:5">
      <c r="A60" s="13"/>
      <c r="B60" s="62" t="s">
        <v>43</v>
      </c>
      <c r="C60" s="67">
        <v>44.44</v>
      </c>
      <c r="D60" s="25">
        <v>19.670000000000002</v>
      </c>
      <c r="E60" s="25">
        <v>8.1300000000000008</v>
      </c>
    </row>
    <row r="61" spans="1:5">
      <c r="A61" s="13"/>
      <c r="B61" s="62" t="s">
        <v>42</v>
      </c>
      <c r="C61" s="67">
        <v>103.02</v>
      </c>
      <c r="D61" s="25">
        <v>22.93</v>
      </c>
      <c r="E61" s="25">
        <v>7.35</v>
      </c>
    </row>
    <row r="62" spans="1:5">
      <c r="A62" s="13"/>
      <c r="B62" s="64" t="s">
        <v>8</v>
      </c>
      <c r="C62" s="68">
        <f>SUM(C59:C61)</f>
        <v>474.46999999999997</v>
      </c>
      <c r="D62" s="9">
        <f>SUM(D59:D61)</f>
        <v>105.77000000000001</v>
      </c>
      <c r="E62" s="9">
        <f>SUM(E59:E61)</f>
        <v>26.78</v>
      </c>
    </row>
    <row r="63" spans="1:5">
      <c r="A63" s="4" t="s">
        <v>44</v>
      </c>
      <c r="B63" s="62" t="s">
        <v>45</v>
      </c>
      <c r="C63" s="67">
        <v>256.69</v>
      </c>
      <c r="D63" s="27">
        <v>43.91</v>
      </c>
      <c r="E63" s="25">
        <v>9.86</v>
      </c>
    </row>
    <row r="64" spans="1:5">
      <c r="A64" s="13"/>
      <c r="B64" s="62" t="s">
        <v>46</v>
      </c>
      <c r="C64" s="67">
        <v>53.64</v>
      </c>
      <c r="D64" s="27">
        <v>22.25</v>
      </c>
      <c r="E64" s="25">
        <v>7.49</v>
      </c>
    </row>
    <row r="65" spans="1:5">
      <c r="A65" s="13"/>
      <c r="B65" s="62" t="s">
        <v>47</v>
      </c>
      <c r="C65" s="67">
        <v>43.94</v>
      </c>
      <c r="D65" s="27">
        <v>12.22</v>
      </c>
      <c r="E65" s="25">
        <v>1.47</v>
      </c>
    </row>
    <row r="66" spans="1:5" ht="24">
      <c r="A66" s="13"/>
      <c r="B66" s="62" t="s">
        <v>48</v>
      </c>
      <c r="C66" s="67">
        <v>155.72999999999999</v>
      </c>
      <c r="D66" s="51">
        <v>33.15</v>
      </c>
      <c r="E66" s="70">
        <v>3.11</v>
      </c>
    </row>
    <row r="67" spans="1:5">
      <c r="A67" s="13"/>
      <c r="B67" s="62" t="s">
        <v>49</v>
      </c>
      <c r="C67" s="54">
        <v>10.3</v>
      </c>
      <c r="D67" s="25">
        <v>3.85</v>
      </c>
      <c r="E67" s="25">
        <v>0.75</v>
      </c>
    </row>
    <row r="68" spans="1:5">
      <c r="A68" s="13"/>
      <c r="B68" s="62" t="s">
        <v>136</v>
      </c>
      <c r="C68" s="67">
        <v>3.16</v>
      </c>
      <c r="D68" s="25">
        <v>1.58</v>
      </c>
      <c r="E68" s="25">
        <v>0.85</v>
      </c>
    </row>
    <row r="69" spans="1:5">
      <c r="A69" s="13"/>
      <c r="B69" s="64" t="s">
        <v>8</v>
      </c>
      <c r="C69" s="68">
        <f>SUM(C63:C68)</f>
        <v>523.45999999999992</v>
      </c>
      <c r="D69" s="9">
        <f>SUM(D63:D68)</f>
        <v>116.96</v>
      </c>
      <c r="E69" s="9">
        <f>SUM(E63:E68)</f>
        <v>23.53</v>
      </c>
    </row>
    <row r="70" spans="1:5">
      <c r="A70" s="13"/>
      <c r="B70" s="8" t="s">
        <v>147</v>
      </c>
      <c r="C70" s="61">
        <f>C58+C62+C69</f>
        <v>1087.9299999999998</v>
      </c>
      <c r="D70" s="61">
        <f>D58+D62+D69</f>
        <v>250.64999999999998</v>
      </c>
      <c r="E70" s="61">
        <f>E58+E62+E69</f>
        <v>70.47</v>
      </c>
    </row>
    <row r="71" spans="1:5" ht="27">
      <c r="A71" s="4" t="s">
        <v>51</v>
      </c>
      <c r="B71" s="62" t="s">
        <v>52</v>
      </c>
      <c r="C71" s="46">
        <v>97</v>
      </c>
      <c r="D71" s="25">
        <v>40.200000000000003</v>
      </c>
      <c r="E71" s="25">
        <v>0</v>
      </c>
    </row>
    <row r="72" spans="1:5">
      <c r="A72" s="13"/>
      <c r="B72" s="62" t="s">
        <v>53</v>
      </c>
      <c r="C72" s="46">
        <v>29.5</v>
      </c>
      <c r="D72" s="25">
        <v>9</v>
      </c>
      <c r="E72" s="25">
        <v>0</v>
      </c>
    </row>
    <row r="73" spans="1:5">
      <c r="A73" s="13"/>
      <c r="B73" s="62" t="s">
        <v>54</v>
      </c>
      <c r="C73" s="46">
        <v>43.5</v>
      </c>
      <c r="D73" s="25">
        <v>17.8</v>
      </c>
      <c r="E73" s="25">
        <v>0</v>
      </c>
    </row>
    <row r="74" spans="1:5">
      <c r="A74" s="13"/>
      <c r="B74" s="64" t="s">
        <v>55</v>
      </c>
      <c r="C74" s="66">
        <f>SUM(C71:C73)</f>
        <v>170</v>
      </c>
      <c r="D74" s="9">
        <f>SUM(D71:D73)</f>
        <v>67</v>
      </c>
      <c r="E74" s="9">
        <f>SUM(E71:E73)</f>
        <v>0</v>
      </c>
    </row>
    <row r="75" spans="1:5">
      <c r="A75" s="13"/>
      <c r="B75" s="8" t="s">
        <v>56</v>
      </c>
      <c r="C75" s="61">
        <f>C54+C70+C74</f>
        <v>2878.93</v>
      </c>
      <c r="D75" s="61">
        <f>D54+D70+D74</f>
        <v>717.70999999999992</v>
      </c>
      <c r="E75" s="61">
        <f>E54+E70+E74</f>
        <v>154.26999999999998</v>
      </c>
    </row>
    <row r="76" spans="1:5">
      <c r="A76" s="125" t="s">
        <v>101</v>
      </c>
      <c r="B76" s="126"/>
      <c r="C76" s="9"/>
      <c r="D76" s="28"/>
      <c r="E76" s="28"/>
    </row>
    <row r="77" spans="1:5" ht="63.75">
      <c r="A77" s="4"/>
      <c r="B77" s="53" t="s">
        <v>97</v>
      </c>
      <c r="C77" s="54">
        <v>15</v>
      </c>
      <c r="D77" s="30">
        <v>0</v>
      </c>
      <c r="E77" s="30">
        <v>0</v>
      </c>
    </row>
    <row r="78" spans="1:5" ht="57" customHeight="1">
      <c r="A78" s="4"/>
      <c r="B78" s="53" t="s">
        <v>98</v>
      </c>
      <c r="C78" s="54">
        <v>59</v>
      </c>
      <c r="D78" s="30">
        <v>0</v>
      </c>
      <c r="E78" s="30">
        <v>0</v>
      </c>
    </row>
    <row r="79" spans="1:5" ht="51">
      <c r="A79" s="4"/>
      <c r="B79" s="53" t="s">
        <v>99</v>
      </c>
      <c r="C79" s="54">
        <v>20</v>
      </c>
      <c r="D79" s="30">
        <v>0</v>
      </c>
      <c r="E79" s="30">
        <v>0</v>
      </c>
    </row>
    <row r="80" spans="1:5" ht="38.25">
      <c r="A80" s="16" t="s">
        <v>58</v>
      </c>
      <c r="B80" s="53" t="s">
        <v>100</v>
      </c>
      <c r="C80" s="54">
        <v>5</v>
      </c>
      <c r="D80" s="29">
        <v>0</v>
      </c>
      <c r="E80" s="29">
        <v>0</v>
      </c>
    </row>
    <row r="81" spans="1:5">
      <c r="A81" s="16"/>
      <c r="B81" s="55" t="s">
        <v>102</v>
      </c>
      <c r="C81" s="56">
        <f>SUM(C77:C80)</f>
        <v>99</v>
      </c>
      <c r="D81" s="56">
        <f t="shared" ref="D81" si="0">SUM(D77:D80)</f>
        <v>0</v>
      </c>
      <c r="E81" s="56">
        <f>SUM(E77:E80)</f>
        <v>0</v>
      </c>
    </row>
    <row r="82" spans="1:5" ht="67.5">
      <c r="A82" s="4" t="s">
        <v>63</v>
      </c>
      <c r="B82" s="5" t="s">
        <v>64</v>
      </c>
      <c r="C82" s="18">
        <v>15</v>
      </c>
      <c r="D82" s="29">
        <v>0</v>
      </c>
      <c r="E82" s="29">
        <v>0</v>
      </c>
    </row>
    <row r="83" spans="1:5" ht="45" customHeight="1">
      <c r="A83" s="69"/>
      <c r="B83" s="5" t="s">
        <v>148</v>
      </c>
      <c r="C83" s="18">
        <v>2</v>
      </c>
      <c r="D83" s="29">
        <v>0</v>
      </c>
      <c r="E83" s="29">
        <v>0</v>
      </c>
    </row>
    <row r="84" spans="1:5" ht="15" customHeight="1">
      <c r="A84" s="4"/>
      <c r="B84" s="14" t="s">
        <v>65</v>
      </c>
      <c r="C84" s="18"/>
      <c r="D84" s="29"/>
      <c r="E84" s="29"/>
    </row>
    <row r="85" spans="1:5" ht="15" customHeight="1">
      <c r="A85" s="52"/>
      <c r="B85" s="14" t="s">
        <v>142</v>
      </c>
      <c r="C85" s="18"/>
      <c r="D85" s="29"/>
      <c r="E85" s="29"/>
    </row>
    <row r="86" spans="1:5" ht="15.75" customHeight="1">
      <c r="A86" s="4"/>
      <c r="B86" s="5" t="s">
        <v>74</v>
      </c>
      <c r="C86" s="18">
        <v>4</v>
      </c>
      <c r="D86" s="26"/>
      <c r="E86" s="29"/>
    </row>
    <row r="87" spans="1:5">
      <c r="A87" s="4"/>
      <c r="B87" s="5" t="s">
        <v>73</v>
      </c>
      <c r="C87" s="18">
        <v>5</v>
      </c>
      <c r="D87" s="26">
        <v>3</v>
      </c>
      <c r="E87" s="29">
        <v>0</v>
      </c>
    </row>
    <row r="88" spans="1:5">
      <c r="A88" s="52"/>
      <c r="B88" s="5" t="s">
        <v>141</v>
      </c>
      <c r="C88" s="18"/>
      <c r="D88" s="26">
        <v>1</v>
      </c>
      <c r="E88" s="29">
        <v>0</v>
      </c>
    </row>
    <row r="89" spans="1:5">
      <c r="A89" s="52"/>
      <c r="B89" s="14" t="s">
        <v>144</v>
      </c>
      <c r="C89" s="9">
        <f>SUM(C86:C88)</f>
        <v>9</v>
      </c>
      <c r="D89" s="29">
        <f>SUM(D86:D88)</f>
        <v>4</v>
      </c>
      <c r="E89" s="29">
        <f>SUM(E86:E88)</f>
        <v>0</v>
      </c>
    </row>
    <row r="90" spans="1:5">
      <c r="A90" s="4"/>
      <c r="B90" s="14" t="s">
        <v>143</v>
      </c>
      <c r="C90" s="9">
        <v>29</v>
      </c>
      <c r="D90" s="26"/>
      <c r="E90" s="29"/>
    </row>
    <row r="91" spans="1:5">
      <c r="A91" s="52"/>
      <c r="B91" s="5" t="s">
        <v>74</v>
      </c>
      <c r="C91" s="18"/>
      <c r="D91" s="26">
        <v>4</v>
      </c>
      <c r="E91" s="29">
        <v>1.67</v>
      </c>
    </row>
    <row r="92" spans="1:5">
      <c r="A92" s="52"/>
      <c r="B92" s="5" t="s">
        <v>138</v>
      </c>
      <c r="C92" s="18"/>
      <c r="D92" s="26">
        <v>0.5</v>
      </c>
      <c r="E92" s="29">
        <v>0</v>
      </c>
    </row>
    <row r="93" spans="1:5">
      <c r="A93" s="52"/>
      <c r="B93" s="5" t="s">
        <v>139</v>
      </c>
      <c r="C93" s="18"/>
      <c r="D93" s="26">
        <v>3</v>
      </c>
      <c r="E93" s="29">
        <v>0.3</v>
      </c>
    </row>
    <row r="94" spans="1:5">
      <c r="A94" s="52"/>
      <c r="B94" s="5" t="s">
        <v>140</v>
      </c>
      <c r="C94" s="18"/>
      <c r="D94" s="26">
        <v>5</v>
      </c>
      <c r="E94" s="29">
        <v>0</v>
      </c>
    </row>
    <row r="95" spans="1:5">
      <c r="A95" s="4"/>
      <c r="B95" s="5" t="s">
        <v>8</v>
      </c>
      <c r="C95" s="18"/>
      <c r="D95" s="29">
        <f>SUM(D91:D94)</f>
        <v>12.5</v>
      </c>
      <c r="E95" s="29">
        <f>SUM(E91:E94)</f>
        <v>1.97</v>
      </c>
    </row>
    <row r="96" spans="1:5" ht="26.25" customHeight="1">
      <c r="A96" s="52"/>
      <c r="B96" s="14" t="s">
        <v>145</v>
      </c>
      <c r="C96" s="18"/>
      <c r="D96" s="29"/>
      <c r="E96" s="29"/>
    </row>
    <row r="97" spans="1:5">
      <c r="A97" s="4"/>
      <c r="B97" s="5" t="s">
        <v>66</v>
      </c>
      <c r="C97" s="18">
        <v>5</v>
      </c>
      <c r="D97" s="30"/>
      <c r="E97" s="30"/>
    </row>
    <row r="98" spans="1:5">
      <c r="A98" s="52"/>
      <c r="B98" s="5" t="s">
        <v>81</v>
      </c>
      <c r="C98" s="18"/>
      <c r="D98" s="30">
        <v>0.5</v>
      </c>
      <c r="E98" s="30">
        <v>0</v>
      </c>
    </row>
    <row r="99" spans="1:5">
      <c r="A99" s="52"/>
      <c r="B99" s="14" t="s">
        <v>146</v>
      </c>
      <c r="C99" s="18"/>
      <c r="D99" s="30"/>
      <c r="E99" s="30"/>
    </row>
    <row r="100" spans="1:5">
      <c r="A100" s="52"/>
      <c r="B100" s="5" t="s">
        <v>149</v>
      </c>
      <c r="C100" s="18">
        <v>4</v>
      </c>
      <c r="D100" s="30"/>
      <c r="E100" s="30">
        <v>0</v>
      </c>
    </row>
    <row r="101" spans="1:5">
      <c r="A101" s="69"/>
      <c r="B101" s="5" t="s">
        <v>150</v>
      </c>
      <c r="C101" s="18">
        <v>26</v>
      </c>
      <c r="D101" s="30"/>
      <c r="E101" s="30">
        <v>0</v>
      </c>
    </row>
    <row r="102" spans="1:5" ht="24">
      <c r="A102" s="4"/>
      <c r="B102" s="8" t="s">
        <v>67</v>
      </c>
      <c r="C102" s="9">
        <f>C82+C83+C89+C90+C97+C100+C101</f>
        <v>90</v>
      </c>
      <c r="D102" s="9"/>
      <c r="E102" s="9">
        <f>E89+E95+E99+E100+E101</f>
        <v>1.97</v>
      </c>
    </row>
    <row r="103" spans="1:5">
      <c r="A103" s="13"/>
      <c r="B103" s="8" t="s">
        <v>68</v>
      </c>
      <c r="C103" s="9">
        <f>C11+C16+C75+C81+C102</f>
        <v>7106.2800000000007</v>
      </c>
      <c r="D103" s="9">
        <f>D11+D16+D54+D70+D74+D89+D95+D98</f>
        <v>1587.46</v>
      </c>
      <c r="E103" s="9">
        <f>E11+E16+E75+E81+E82+E83+E89+E95+E98+E100+E101</f>
        <v>170.48999999999998</v>
      </c>
    </row>
  </sheetData>
  <mergeCells count="4">
    <mergeCell ref="A1:E1"/>
    <mergeCell ref="A76:B76"/>
    <mergeCell ref="A4:B4"/>
    <mergeCell ref="A12:B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topLeftCell="A51" workbookViewId="0">
      <selection sqref="A1:E64"/>
    </sheetView>
  </sheetViews>
  <sheetFormatPr defaultRowHeight="15"/>
  <cols>
    <col min="1" max="1" width="18.7109375" customWidth="1"/>
    <col min="2" max="2" width="17.5703125" customWidth="1"/>
    <col min="3" max="3" width="18.85546875" customWidth="1"/>
    <col min="4" max="4" width="12.42578125" customWidth="1"/>
    <col min="5" max="5" width="9.5703125" customWidth="1"/>
  </cols>
  <sheetData>
    <row r="1" spans="1:5" ht="28.5" customHeight="1">
      <c r="A1" s="129" t="s">
        <v>167</v>
      </c>
      <c r="B1" s="130"/>
      <c r="C1" s="130"/>
      <c r="D1" s="130"/>
      <c r="E1" s="131"/>
    </row>
    <row r="2" spans="1:5">
      <c r="A2" s="73"/>
      <c r="B2" s="73"/>
      <c r="C2" s="73"/>
      <c r="D2" s="73" t="s">
        <v>0</v>
      </c>
      <c r="E2" s="117"/>
    </row>
    <row r="3" spans="1:5" ht="45">
      <c r="A3" s="2" t="s">
        <v>1</v>
      </c>
      <c r="B3" s="3" t="s">
        <v>2</v>
      </c>
      <c r="C3" s="3" t="s">
        <v>151</v>
      </c>
      <c r="D3" s="3" t="s">
        <v>162</v>
      </c>
      <c r="E3" s="90" t="s">
        <v>170</v>
      </c>
    </row>
    <row r="4" spans="1:5">
      <c r="A4" s="71" t="s">
        <v>3</v>
      </c>
      <c r="B4" s="5" t="s">
        <v>4</v>
      </c>
      <c r="C4" s="87">
        <v>18.538</v>
      </c>
      <c r="D4" s="87">
        <v>18.538</v>
      </c>
      <c r="E4" s="91">
        <f>C4-D4</f>
        <v>0</v>
      </c>
    </row>
    <row r="5" spans="1:5">
      <c r="A5" s="71"/>
      <c r="B5" s="5" t="s">
        <v>5</v>
      </c>
      <c r="C5" s="87">
        <v>7.8</v>
      </c>
      <c r="D5" s="87">
        <v>7.8</v>
      </c>
      <c r="E5" s="91">
        <f t="shared" ref="E5:E64" si="0">C5-D5</f>
        <v>0</v>
      </c>
    </row>
    <row r="6" spans="1:5">
      <c r="A6" s="71"/>
      <c r="B6" s="5" t="s">
        <v>6</v>
      </c>
      <c r="C6" s="87">
        <v>12.81</v>
      </c>
      <c r="D6" s="87">
        <v>12.81</v>
      </c>
      <c r="E6" s="91">
        <f t="shared" si="0"/>
        <v>0</v>
      </c>
    </row>
    <row r="7" spans="1:5" ht="24">
      <c r="A7" s="71"/>
      <c r="B7" s="5" t="s">
        <v>7</v>
      </c>
      <c r="C7" s="87">
        <v>0</v>
      </c>
      <c r="D7" s="87">
        <v>0</v>
      </c>
      <c r="E7" s="91">
        <f t="shared" si="0"/>
        <v>0</v>
      </c>
    </row>
    <row r="8" spans="1:5">
      <c r="A8" s="71"/>
      <c r="B8" s="8" t="s">
        <v>8</v>
      </c>
      <c r="C8" s="83">
        <f>SUM(C4:C7)</f>
        <v>39.148000000000003</v>
      </c>
      <c r="D8" s="83">
        <f>SUM(D4:D7)</f>
        <v>39.148000000000003</v>
      </c>
      <c r="E8" s="92">
        <f t="shared" si="0"/>
        <v>0</v>
      </c>
    </row>
    <row r="9" spans="1:5">
      <c r="A9" s="71" t="s">
        <v>9</v>
      </c>
      <c r="B9" s="5" t="s">
        <v>10</v>
      </c>
      <c r="C9" s="87">
        <v>0</v>
      </c>
      <c r="D9" s="87">
        <v>0</v>
      </c>
      <c r="E9" s="91">
        <f t="shared" si="0"/>
        <v>0</v>
      </c>
    </row>
    <row r="10" spans="1:5">
      <c r="A10" s="71"/>
      <c r="B10" s="5" t="s">
        <v>11</v>
      </c>
      <c r="C10" s="87">
        <v>4.51</v>
      </c>
      <c r="D10" s="87">
        <v>4.51</v>
      </c>
      <c r="E10" s="91">
        <f t="shared" si="0"/>
        <v>0</v>
      </c>
    </row>
    <row r="11" spans="1:5">
      <c r="A11" s="71"/>
      <c r="B11" s="5" t="s">
        <v>12</v>
      </c>
      <c r="C11" s="87">
        <v>0</v>
      </c>
      <c r="D11" s="87">
        <v>0</v>
      </c>
      <c r="E11" s="91">
        <f t="shared" si="0"/>
        <v>0</v>
      </c>
    </row>
    <row r="12" spans="1:5">
      <c r="A12" s="71"/>
      <c r="B12" s="5" t="s">
        <v>13</v>
      </c>
      <c r="C12" s="87">
        <v>1.43</v>
      </c>
      <c r="D12" s="87">
        <v>0</v>
      </c>
      <c r="E12" s="91">
        <f t="shared" si="0"/>
        <v>1.43</v>
      </c>
    </row>
    <row r="13" spans="1:5">
      <c r="A13" s="71"/>
      <c r="B13" s="5" t="s">
        <v>14</v>
      </c>
      <c r="C13" s="87">
        <v>0</v>
      </c>
      <c r="D13" s="87">
        <v>0</v>
      </c>
      <c r="E13" s="91">
        <f t="shared" si="0"/>
        <v>0</v>
      </c>
    </row>
    <row r="14" spans="1:5">
      <c r="A14" s="71"/>
      <c r="B14" s="5" t="s">
        <v>15</v>
      </c>
      <c r="C14" s="87">
        <v>0</v>
      </c>
      <c r="D14" s="87">
        <v>0</v>
      </c>
      <c r="E14" s="91">
        <f t="shared" si="0"/>
        <v>0</v>
      </c>
    </row>
    <row r="15" spans="1:5">
      <c r="A15" s="71"/>
      <c r="B15" s="8" t="s">
        <v>8</v>
      </c>
      <c r="C15" s="83">
        <f>SUM(C9:C14)</f>
        <v>5.9399999999999995</v>
      </c>
      <c r="D15" s="83">
        <f>SUM(D9:D14)</f>
        <v>4.51</v>
      </c>
      <c r="E15" s="92">
        <f t="shared" si="0"/>
        <v>1.4299999999999997</v>
      </c>
    </row>
    <row r="16" spans="1:5">
      <c r="A16" s="71" t="s">
        <v>16</v>
      </c>
      <c r="B16" s="5" t="s">
        <v>17</v>
      </c>
      <c r="C16" s="87">
        <v>3.54</v>
      </c>
      <c r="D16" s="87">
        <v>2.39</v>
      </c>
      <c r="E16" s="91">
        <f t="shared" si="0"/>
        <v>1.1499999999999999</v>
      </c>
    </row>
    <row r="17" spans="1:5">
      <c r="A17" s="71"/>
      <c r="B17" s="5" t="s">
        <v>18</v>
      </c>
      <c r="C17" s="87">
        <v>4.46</v>
      </c>
      <c r="D17" s="87">
        <v>4.46</v>
      </c>
      <c r="E17" s="91">
        <f t="shared" si="0"/>
        <v>0</v>
      </c>
    </row>
    <row r="18" spans="1:5">
      <c r="A18" s="71"/>
      <c r="B18" s="5" t="s">
        <v>19</v>
      </c>
      <c r="C18" s="87">
        <v>0</v>
      </c>
      <c r="D18" s="87">
        <v>0</v>
      </c>
      <c r="E18" s="91">
        <f t="shared" si="0"/>
        <v>0</v>
      </c>
    </row>
    <row r="19" spans="1:5">
      <c r="A19" s="71"/>
      <c r="B19" s="5" t="s">
        <v>20</v>
      </c>
      <c r="C19" s="87">
        <v>0</v>
      </c>
      <c r="D19" s="87">
        <v>0</v>
      </c>
      <c r="E19" s="91">
        <f t="shared" si="0"/>
        <v>0</v>
      </c>
    </row>
    <row r="20" spans="1:5">
      <c r="A20" s="71"/>
      <c r="B20" s="8" t="s">
        <v>8</v>
      </c>
      <c r="C20" s="83">
        <f>SUM(C16:C19)</f>
        <v>8</v>
      </c>
      <c r="D20" s="83">
        <f>SUM(D16:D19)</f>
        <v>6.85</v>
      </c>
      <c r="E20" s="92">
        <f t="shared" si="0"/>
        <v>1.1500000000000004</v>
      </c>
    </row>
    <row r="21" spans="1:5">
      <c r="A21" s="71" t="s">
        <v>21</v>
      </c>
      <c r="B21" s="5" t="s">
        <v>22</v>
      </c>
      <c r="C21" s="87">
        <v>13.49</v>
      </c>
      <c r="D21" s="87">
        <v>12.618</v>
      </c>
      <c r="E21" s="91">
        <f t="shared" si="0"/>
        <v>0.87199999999999989</v>
      </c>
    </row>
    <row r="22" spans="1:5">
      <c r="A22" s="71"/>
      <c r="B22" s="5" t="s">
        <v>23</v>
      </c>
      <c r="C22" s="87">
        <v>8.5</v>
      </c>
      <c r="D22" s="87">
        <v>2.1110000000000002</v>
      </c>
      <c r="E22" s="91">
        <f t="shared" si="0"/>
        <v>6.3889999999999993</v>
      </c>
    </row>
    <row r="23" spans="1:5">
      <c r="A23" s="71"/>
      <c r="B23" s="5" t="s">
        <v>24</v>
      </c>
      <c r="C23" s="87">
        <v>0</v>
      </c>
      <c r="D23" s="87">
        <v>0</v>
      </c>
      <c r="E23" s="91">
        <f t="shared" si="0"/>
        <v>0</v>
      </c>
    </row>
    <row r="24" spans="1:5">
      <c r="A24" s="71"/>
      <c r="B24" s="5" t="s">
        <v>25</v>
      </c>
      <c r="C24" s="87">
        <v>1.837</v>
      </c>
      <c r="D24" s="87">
        <v>1.837</v>
      </c>
      <c r="E24" s="91">
        <f t="shared" si="0"/>
        <v>0</v>
      </c>
    </row>
    <row r="25" spans="1:5">
      <c r="A25" s="71"/>
      <c r="B25" s="5" t="s">
        <v>26</v>
      </c>
      <c r="C25" s="87">
        <v>0.5</v>
      </c>
      <c r="D25" s="87">
        <v>0.5</v>
      </c>
      <c r="E25" s="91">
        <f t="shared" si="0"/>
        <v>0</v>
      </c>
    </row>
    <row r="26" spans="1:5">
      <c r="A26" s="71"/>
      <c r="B26" s="5" t="s">
        <v>27</v>
      </c>
      <c r="C26" s="87">
        <v>1</v>
      </c>
      <c r="D26" s="87">
        <v>1</v>
      </c>
      <c r="E26" s="91">
        <f t="shared" si="0"/>
        <v>0</v>
      </c>
    </row>
    <row r="27" spans="1:5">
      <c r="A27" s="71"/>
      <c r="B27" s="5" t="s">
        <v>28</v>
      </c>
      <c r="C27" s="87">
        <v>0</v>
      </c>
      <c r="D27" s="87">
        <v>0</v>
      </c>
      <c r="E27" s="91">
        <f t="shared" si="0"/>
        <v>0</v>
      </c>
    </row>
    <row r="28" spans="1:5">
      <c r="A28" s="71"/>
      <c r="B28" s="5" t="s">
        <v>29</v>
      </c>
      <c r="C28" s="87">
        <v>0</v>
      </c>
      <c r="D28" s="87">
        <v>0</v>
      </c>
      <c r="E28" s="91">
        <f t="shared" si="0"/>
        <v>0</v>
      </c>
    </row>
    <row r="29" spans="1:5">
      <c r="A29" s="71"/>
      <c r="B29" s="8" t="s">
        <v>8</v>
      </c>
      <c r="C29" s="88">
        <f>SUM(C21:C28)</f>
        <v>25.327000000000002</v>
      </c>
      <c r="D29" s="88">
        <f>SUM(D21:D28)</f>
        <v>18.066000000000003</v>
      </c>
      <c r="E29" s="92">
        <f t="shared" si="0"/>
        <v>7.2609999999999992</v>
      </c>
    </row>
    <row r="30" spans="1:5">
      <c r="A30" s="71" t="s">
        <v>30</v>
      </c>
      <c r="B30" s="5" t="s">
        <v>31</v>
      </c>
      <c r="C30" s="87">
        <v>9.1999999999999993</v>
      </c>
      <c r="D30" s="87">
        <v>9.1999999999999993</v>
      </c>
      <c r="E30" s="91">
        <f t="shared" si="0"/>
        <v>0</v>
      </c>
    </row>
    <row r="31" spans="1:5">
      <c r="A31" s="71"/>
      <c r="B31" s="5" t="s">
        <v>32</v>
      </c>
      <c r="C31" s="87">
        <v>0</v>
      </c>
      <c r="D31" s="87">
        <v>0</v>
      </c>
      <c r="E31" s="91">
        <f t="shared" si="0"/>
        <v>0</v>
      </c>
    </row>
    <row r="32" spans="1:5">
      <c r="A32" s="71"/>
      <c r="B32" s="8" t="s">
        <v>8</v>
      </c>
      <c r="C32" s="83">
        <f>SUM(C30:C31)</f>
        <v>9.1999999999999993</v>
      </c>
      <c r="D32" s="83">
        <f>SUM(D30:D31)</f>
        <v>9.1999999999999993</v>
      </c>
      <c r="E32" s="91">
        <f t="shared" si="0"/>
        <v>0</v>
      </c>
    </row>
    <row r="33" spans="1:5">
      <c r="A33" s="71"/>
      <c r="B33" s="8" t="s">
        <v>33</v>
      </c>
      <c r="C33" s="83">
        <f>C8+C15+C20+C29+C32</f>
        <v>87.615000000000009</v>
      </c>
      <c r="D33" s="83">
        <f>D8+D15+D20+D29+D32</f>
        <v>77.774000000000015</v>
      </c>
      <c r="E33" s="92">
        <f t="shared" si="0"/>
        <v>9.840999999999994</v>
      </c>
    </row>
    <row r="34" spans="1:5">
      <c r="A34" s="13"/>
      <c r="B34" s="14"/>
      <c r="C34" s="87"/>
      <c r="D34" s="87"/>
      <c r="E34" s="91"/>
    </row>
    <row r="35" spans="1:5">
      <c r="A35" s="71" t="s">
        <v>34</v>
      </c>
      <c r="B35" s="5" t="s">
        <v>35</v>
      </c>
      <c r="C35" s="87">
        <v>3.5</v>
      </c>
      <c r="D35" s="87">
        <v>3.5</v>
      </c>
      <c r="E35" s="91">
        <f t="shared" si="0"/>
        <v>0</v>
      </c>
    </row>
    <row r="36" spans="1:5">
      <c r="A36" s="13"/>
      <c r="B36" s="5" t="s">
        <v>36</v>
      </c>
      <c r="C36" s="87">
        <v>0</v>
      </c>
      <c r="D36" s="87">
        <v>0</v>
      </c>
      <c r="E36" s="91">
        <f t="shared" si="0"/>
        <v>0</v>
      </c>
    </row>
    <row r="37" spans="1:5">
      <c r="A37" s="13"/>
      <c r="B37" s="8" t="s">
        <v>8</v>
      </c>
      <c r="C37" s="83">
        <f>SUM(C35:C36)</f>
        <v>3.5</v>
      </c>
      <c r="D37" s="83">
        <f>SUM(D35:D36)</f>
        <v>3.5</v>
      </c>
      <c r="E37" s="91">
        <f t="shared" si="0"/>
        <v>0</v>
      </c>
    </row>
    <row r="38" spans="1:5">
      <c r="A38" s="71" t="s">
        <v>37</v>
      </c>
      <c r="B38" s="5" t="s">
        <v>38</v>
      </c>
      <c r="C38" s="87">
        <v>0</v>
      </c>
      <c r="D38" s="87">
        <v>0</v>
      </c>
      <c r="E38" s="91">
        <f t="shared" si="0"/>
        <v>0</v>
      </c>
    </row>
    <row r="39" spans="1:5">
      <c r="A39" s="13"/>
      <c r="B39" s="5" t="s">
        <v>39</v>
      </c>
      <c r="C39" s="87">
        <v>0</v>
      </c>
      <c r="D39" s="87">
        <v>0</v>
      </c>
      <c r="E39" s="91">
        <f t="shared" si="0"/>
        <v>0</v>
      </c>
    </row>
    <row r="40" spans="1:5">
      <c r="A40" s="13"/>
      <c r="B40" s="8" t="s">
        <v>8</v>
      </c>
      <c r="C40" s="83">
        <f>SUM(C38:C39)</f>
        <v>0</v>
      </c>
      <c r="D40" s="83">
        <f>SUM(D38:D39)</f>
        <v>0</v>
      </c>
      <c r="E40" s="92">
        <f t="shared" si="0"/>
        <v>0</v>
      </c>
    </row>
    <row r="41" spans="1:5">
      <c r="A41" s="71" t="s">
        <v>40</v>
      </c>
      <c r="B41" s="5" t="s">
        <v>41</v>
      </c>
      <c r="C41" s="87">
        <v>0</v>
      </c>
      <c r="D41" s="87">
        <v>0</v>
      </c>
      <c r="E41" s="91">
        <f t="shared" si="0"/>
        <v>0</v>
      </c>
    </row>
    <row r="42" spans="1:5" ht="24">
      <c r="A42" s="13"/>
      <c r="B42" s="5" t="s">
        <v>42</v>
      </c>
      <c r="C42" s="87">
        <v>0</v>
      </c>
      <c r="D42" s="87">
        <v>0</v>
      </c>
      <c r="E42" s="91">
        <f t="shared" si="0"/>
        <v>0</v>
      </c>
    </row>
    <row r="43" spans="1:5">
      <c r="A43" s="13"/>
      <c r="B43" s="5" t="s">
        <v>43</v>
      </c>
      <c r="C43" s="87">
        <v>0</v>
      </c>
      <c r="D43" s="87">
        <v>0</v>
      </c>
      <c r="E43" s="91">
        <f t="shared" si="0"/>
        <v>0</v>
      </c>
    </row>
    <row r="44" spans="1:5">
      <c r="A44" s="13"/>
      <c r="B44" s="8" t="s">
        <v>8</v>
      </c>
      <c r="C44" s="83">
        <f>SUM(C41:C43)</f>
        <v>0</v>
      </c>
      <c r="D44" s="83">
        <f>SUM(D41:D43)</f>
        <v>0</v>
      </c>
      <c r="E44" s="92">
        <f t="shared" si="0"/>
        <v>0</v>
      </c>
    </row>
    <row r="45" spans="1:5">
      <c r="A45" s="71" t="s">
        <v>44</v>
      </c>
      <c r="B45" s="5" t="s">
        <v>45</v>
      </c>
      <c r="C45" s="87">
        <v>66</v>
      </c>
      <c r="D45" s="87">
        <v>43.306939999999997</v>
      </c>
      <c r="E45" s="91">
        <f t="shared" si="0"/>
        <v>22.693060000000003</v>
      </c>
    </row>
    <row r="46" spans="1:5">
      <c r="A46" s="13"/>
      <c r="B46" s="5" t="s">
        <v>46</v>
      </c>
      <c r="C46" s="87">
        <v>11.25</v>
      </c>
      <c r="D46" s="87">
        <v>5.9057899999999997</v>
      </c>
      <c r="E46" s="91">
        <f t="shared" si="0"/>
        <v>5.3442100000000003</v>
      </c>
    </row>
    <row r="47" spans="1:5">
      <c r="A47" s="13"/>
      <c r="B47" s="5" t="s">
        <v>47</v>
      </c>
      <c r="C47" s="87">
        <v>0</v>
      </c>
      <c r="D47" s="87">
        <v>0</v>
      </c>
      <c r="E47" s="91">
        <f t="shared" si="0"/>
        <v>0</v>
      </c>
    </row>
    <row r="48" spans="1:5" ht="36">
      <c r="A48" s="13"/>
      <c r="B48" s="5" t="s">
        <v>48</v>
      </c>
      <c r="C48" s="87">
        <v>0</v>
      </c>
      <c r="D48" s="87">
        <v>0</v>
      </c>
      <c r="E48" s="91">
        <f t="shared" si="0"/>
        <v>0</v>
      </c>
    </row>
    <row r="49" spans="1:5">
      <c r="A49" s="13"/>
      <c r="B49" s="5" t="s">
        <v>49</v>
      </c>
      <c r="C49" s="87">
        <v>0</v>
      </c>
      <c r="D49" s="87">
        <v>0</v>
      </c>
      <c r="E49" s="91">
        <f t="shared" si="0"/>
        <v>0</v>
      </c>
    </row>
    <row r="50" spans="1:5">
      <c r="A50" s="13"/>
      <c r="B50" s="8" t="s">
        <v>8</v>
      </c>
      <c r="C50" s="83">
        <f>SUM(C45:C49)</f>
        <v>77.25</v>
      </c>
      <c r="D50" s="83">
        <f>SUM(D45:D49)</f>
        <v>49.212729999999993</v>
      </c>
      <c r="E50" s="92">
        <f t="shared" si="0"/>
        <v>28.037270000000007</v>
      </c>
    </row>
    <row r="51" spans="1:5">
      <c r="A51" s="13"/>
      <c r="B51" s="8" t="s">
        <v>50</v>
      </c>
      <c r="C51" s="83">
        <f>C37+C40+C44+C50</f>
        <v>80.75</v>
      </c>
      <c r="D51" s="83">
        <f>D37+D40+D44+D50</f>
        <v>52.712729999999993</v>
      </c>
      <c r="E51" s="92">
        <f t="shared" si="0"/>
        <v>28.037270000000007</v>
      </c>
    </row>
    <row r="52" spans="1:5">
      <c r="A52" s="13"/>
      <c r="B52" s="8"/>
      <c r="C52" s="87"/>
      <c r="D52" s="87"/>
      <c r="E52" s="91">
        <f t="shared" si="0"/>
        <v>0</v>
      </c>
    </row>
    <row r="53" spans="1:5">
      <c r="A53" s="71" t="s">
        <v>51</v>
      </c>
      <c r="B53" s="5" t="s">
        <v>52</v>
      </c>
      <c r="C53" s="87">
        <v>35</v>
      </c>
      <c r="D53" s="87">
        <v>15</v>
      </c>
      <c r="E53" s="91">
        <f t="shared" si="0"/>
        <v>20</v>
      </c>
    </row>
    <row r="54" spans="1:5">
      <c r="A54" s="13"/>
      <c r="B54" s="5" t="s">
        <v>53</v>
      </c>
      <c r="C54" s="87">
        <v>10</v>
      </c>
      <c r="D54" s="87">
        <v>10</v>
      </c>
      <c r="E54" s="91">
        <f t="shared" si="0"/>
        <v>0</v>
      </c>
    </row>
    <row r="55" spans="1:5">
      <c r="A55" s="13"/>
      <c r="B55" s="5" t="s">
        <v>54</v>
      </c>
      <c r="C55" s="87">
        <v>32.5</v>
      </c>
      <c r="D55" s="87">
        <v>12.5</v>
      </c>
      <c r="E55" s="91">
        <f t="shared" si="0"/>
        <v>20</v>
      </c>
    </row>
    <row r="56" spans="1:5">
      <c r="A56" s="13"/>
      <c r="B56" s="8" t="s">
        <v>55</v>
      </c>
      <c r="C56" s="83">
        <f>SUM(C53:C55)</f>
        <v>77.5</v>
      </c>
      <c r="D56" s="83">
        <f>SUM(D53:D55)</f>
        <v>37.5</v>
      </c>
      <c r="E56" s="92">
        <f t="shared" si="0"/>
        <v>40</v>
      </c>
    </row>
    <row r="57" spans="1:5">
      <c r="A57" s="13"/>
      <c r="B57" s="8" t="s">
        <v>56</v>
      </c>
      <c r="C57" s="83">
        <f>C33+C51+C56</f>
        <v>245.86500000000001</v>
      </c>
      <c r="D57" s="83">
        <f>D33+D51+D56</f>
        <v>167.98673000000002</v>
      </c>
      <c r="E57" s="92">
        <f t="shared" si="0"/>
        <v>77.878269999999986</v>
      </c>
    </row>
    <row r="58" spans="1:5">
      <c r="A58" s="118" t="s">
        <v>57</v>
      </c>
      <c r="B58" s="119"/>
      <c r="C58" s="89"/>
      <c r="D58" s="89"/>
      <c r="E58" s="91"/>
    </row>
    <row r="59" spans="1:5" ht="97.5" customHeight="1">
      <c r="A59" s="16" t="s">
        <v>58</v>
      </c>
      <c r="B59" s="17" t="s">
        <v>60</v>
      </c>
      <c r="C59" s="89">
        <v>0.76</v>
      </c>
      <c r="D59" s="89">
        <v>0.76</v>
      </c>
      <c r="E59" s="91">
        <f t="shared" si="0"/>
        <v>0</v>
      </c>
    </row>
    <row r="60" spans="1:5" ht="60.75" customHeight="1">
      <c r="A60" s="16" t="s">
        <v>59</v>
      </c>
      <c r="B60" s="17" t="s">
        <v>61</v>
      </c>
      <c r="C60" s="89">
        <v>50.21</v>
      </c>
      <c r="D60" s="89">
        <v>13.8996</v>
      </c>
      <c r="E60" s="91">
        <f t="shared" si="0"/>
        <v>36.310400000000001</v>
      </c>
    </row>
    <row r="61" spans="1:5" ht="69" customHeight="1">
      <c r="A61" s="16"/>
      <c r="B61" s="35" t="s">
        <v>84</v>
      </c>
      <c r="C61" s="89">
        <v>4.66</v>
      </c>
      <c r="D61" s="89">
        <v>2.7842799999999999</v>
      </c>
      <c r="E61" s="91">
        <f t="shared" si="0"/>
        <v>1.8757200000000003</v>
      </c>
    </row>
    <row r="62" spans="1:5" ht="33.75">
      <c r="A62" s="16" t="s">
        <v>156</v>
      </c>
      <c r="B62" s="35" t="s">
        <v>161</v>
      </c>
      <c r="C62" s="89">
        <v>0</v>
      </c>
      <c r="D62" s="89">
        <v>0</v>
      </c>
      <c r="E62" s="91">
        <f t="shared" si="0"/>
        <v>0</v>
      </c>
    </row>
    <row r="63" spans="1:5" ht="24">
      <c r="A63" s="71"/>
      <c r="B63" s="8" t="s">
        <v>62</v>
      </c>
      <c r="C63" s="89">
        <f>SUM(C59:C62)</f>
        <v>55.629999999999995</v>
      </c>
      <c r="D63" s="89">
        <f>SUM(D59:D62)</f>
        <v>17.44388</v>
      </c>
      <c r="E63" s="92">
        <f t="shared" si="0"/>
        <v>38.186119999999995</v>
      </c>
    </row>
    <row r="64" spans="1:5">
      <c r="A64" s="13"/>
      <c r="B64" s="8" t="s">
        <v>68</v>
      </c>
      <c r="C64" s="89">
        <f>C57+C63</f>
        <v>301.495</v>
      </c>
      <c r="D64" s="89">
        <f>D57+D63</f>
        <v>185.43061000000003</v>
      </c>
      <c r="E64" s="92">
        <f t="shared" si="0"/>
        <v>116.06438999999997</v>
      </c>
    </row>
  </sheetData>
  <mergeCells count="2">
    <mergeCell ref="A58:B58"/>
    <mergeCell ref="A1: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topLeftCell="A25" workbookViewId="0">
      <selection sqref="A1:E51"/>
    </sheetView>
  </sheetViews>
  <sheetFormatPr defaultRowHeight="15"/>
  <cols>
    <col min="1" max="1" width="19.42578125" customWidth="1"/>
    <col min="2" max="2" width="20.7109375" customWidth="1"/>
    <col min="3" max="3" width="17.28515625" customWidth="1"/>
    <col min="4" max="4" width="14.7109375" customWidth="1"/>
  </cols>
  <sheetData>
    <row r="1" spans="1:5" ht="27.75" customHeight="1">
      <c r="A1" s="129" t="s">
        <v>165</v>
      </c>
      <c r="B1" s="130"/>
      <c r="C1" s="130"/>
      <c r="D1" s="130"/>
      <c r="E1" s="131"/>
    </row>
    <row r="2" spans="1:5">
      <c r="A2" s="116"/>
      <c r="B2" s="115"/>
      <c r="C2" s="115"/>
      <c r="D2" s="115" t="s">
        <v>0</v>
      </c>
      <c r="E2" s="117"/>
    </row>
    <row r="3" spans="1:5" ht="63.75">
      <c r="A3" s="3" t="s">
        <v>1</v>
      </c>
      <c r="B3" s="3" t="s">
        <v>2</v>
      </c>
      <c r="C3" s="3" t="s">
        <v>77</v>
      </c>
      <c r="D3" s="3" t="s">
        <v>166</v>
      </c>
      <c r="E3" s="90" t="s">
        <v>171</v>
      </c>
    </row>
    <row r="4" spans="1:5">
      <c r="A4" s="71" t="s">
        <v>3</v>
      </c>
      <c r="B4" s="5" t="s">
        <v>4</v>
      </c>
      <c r="C4" s="79">
        <v>4.3499999999999996</v>
      </c>
      <c r="D4" s="79">
        <v>4.3499999999999996</v>
      </c>
      <c r="E4" s="91">
        <f>C4-D4</f>
        <v>0</v>
      </c>
    </row>
    <row r="5" spans="1:5">
      <c r="A5" s="71"/>
      <c r="B5" s="5" t="s">
        <v>5</v>
      </c>
      <c r="C5" s="79">
        <v>2.7</v>
      </c>
      <c r="D5" s="79">
        <v>2.7</v>
      </c>
      <c r="E5" s="91">
        <f t="shared" ref="E5:E51" si="0">C5-D5</f>
        <v>0</v>
      </c>
    </row>
    <row r="6" spans="1:5">
      <c r="A6" s="71"/>
      <c r="B6" s="5" t="s">
        <v>6</v>
      </c>
      <c r="C6" s="79">
        <v>2.85</v>
      </c>
      <c r="D6" s="79">
        <v>2.85</v>
      </c>
      <c r="E6" s="91">
        <f t="shared" si="0"/>
        <v>0</v>
      </c>
    </row>
    <row r="7" spans="1:5">
      <c r="A7" s="71"/>
      <c r="B7" s="5" t="s">
        <v>7</v>
      </c>
      <c r="C7" s="79">
        <v>107.25</v>
      </c>
      <c r="D7" s="79">
        <v>107.25</v>
      </c>
      <c r="E7" s="91">
        <f t="shared" si="0"/>
        <v>0</v>
      </c>
    </row>
    <row r="8" spans="1:5">
      <c r="A8" s="71"/>
      <c r="B8" s="8" t="s">
        <v>8</v>
      </c>
      <c r="C8" s="83">
        <f>SUM(C4:C7)</f>
        <v>117.15</v>
      </c>
      <c r="D8" s="83">
        <f>SUM(D4:D7)</f>
        <v>117.15</v>
      </c>
      <c r="E8" s="92">
        <f t="shared" si="0"/>
        <v>0</v>
      </c>
    </row>
    <row r="9" spans="1:5">
      <c r="A9" s="71" t="s">
        <v>9</v>
      </c>
      <c r="B9" s="5" t="s">
        <v>10</v>
      </c>
      <c r="C9" s="79">
        <v>4.75</v>
      </c>
      <c r="D9" s="79">
        <v>4.75</v>
      </c>
      <c r="E9" s="91">
        <f t="shared" si="0"/>
        <v>0</v>
      </c>
    </row>
    <row r="10" spans="1:5">
      <c r="A10" s="71"/>
      <c r="B10" s="5" t="s">
        <v>11</v>
      </c>
      <c r="C10" s="79">
        <v>4.2</v>
      </c>
      <c r="D10" s="79">
        <v>4.2</v>
      </c>
      <c r="E10" s="91">
        <f t="shared" si="0"/>
        <v>0</v>
      </c>
    </row>
    <row r="11" spans="1:5">
      <c r="A11" s="71"/>
      <c r="B11" s="5" t="s">
        <v>12</v>
      </c>
      <c r="C11" s="79">
        <v>2.2000000000000002</v>
      </c>
      <c r="D11" s="79">
        <v>2.2000000000000002</v>
      </c>
      <c r="E11" s="91">
        <f t="shared" si="0"/>
        <v>0</v>
      </c>
    </row>
    <row r="12" spans="1:5">
      <c r="A12" s="71"/>
      <c r="B12" s="5" t="s">
        <v>13</v>
      </c>
      <c r="C12" s="79">
        <v>7</v>
      </c>
      <c r="D12" s="79">
        <v>7</v>
      </c>
      <c r="E12" s="91">
        <f t="shared" si="0"/>
        <v>0</v>
      </c>
    </row>
    <row r="13" spans="1:5">
      <c r="A13" s="71"/>
      <c r="B13" s="5" t="s">
        <v>14</v>
      </c>
      <c r="C13" s="79">
        <v>0</v>
      </c>
      <c r="D13" s="79">
        <v>0</v>
      </c>
      <c r="E13" s="91">
        <f t="shared" si="0"/>
        <v>0</v>
      </c>
    </row>
    <row r="14" spans="1:5">
      <c r="A14" s="71"/>
      <c r="B14" s="5" t="s">
        <v>15</v>
      </c>
      <c r="C14" s="79">
        <v>0</v>
      </c>
      <c r="D14" s="79">
        <v>0</v>
      </c>
      <c r="E14" s="91">
        <f t="shared" si="0"/>
        <v>0</v>
      </c>
    </row>
    <row r="15" spans="1:5">
      <c r="A15" s="71"/>
      <c r="B15" s="8" t="s">
        <v>8</v>
      </c>
      <c r="C15" s="83">
        <f>SUM(C9:C14)</f>
        <v>18.149999999999999</v>
      </c>
      <c r="D15" s="83">
        <f>SUM(D9:D14)</f>
        <v>18.149999999999999</v>
      </c>
      <c r="E15" s="92">
        <f t="shared" si="0"/>
        <v>0</v>
      </c>
    </row>
    <row r="16" spans="1:5">
      <c r="A16" s="71" t="s">
        <v>16</v>
      </c>
      <c r="B16" s="5" t="s">
        <v>17</v>
      </c>
      <c r="C16" s="79">
        <v>1.4</v>
      </c>
      <c r="D16" s="79">
        <v>1.4</v>
      </c>
      <c r="E16" s="91">
        <f t="shared" si="0"/>
        <v>0</v>
      </c>
    </row>
    <row r="17" spans="1:5">
      <c r="A17" s="71"/>
      <c r="B17" s="5" t="s">
        <v>18</v>
      </c>
      <c r="C17" s="79">
        <v>0.5</v>
      </c>
      <c r="D17" s="79">
        <v>0.5</v>
      </c>
      <c r="E17" s="91">
        <f t="shared" si="0"/>
        <v>0</v>
      </c>
    </row>
    <row r="18" spans="1:5">
      <c r="A18" s="71"/>
      <c r="B18" s="5" t="s">
        <v>19</v>
      </c>
      <c r="C18" s="79">
        <v>1</v>
      </c>
      <c r="D18" s="79">
        <v>1</v>
      </c>
      <c r="E18" s="91">
        <f t="shared" si="0"/>
        <v>0</v>
      </c>
    </row>
    <row r="19" spans="1:5">
      <c r="A19" s="71"/>
      <c r="B19" s="5" t="s">
        <v>20</v>
      </c>
      <c r="C19" s="79">
        <v>1</v>
      </c>
      <c r="D19" s="79">
        <v>1</v>
      </c>
      <c r="E19" s="91">
        <f t="shared" si="0"/>
        <v>0</v>
      </c>
    </row>
    <row r="20" spans="1:5">
      <c r="A20" s="71"/>
      <c r="B20" s="8" t="s">
        <v>8</v>
      </c>
      <c r="C20" s="83">
        <f>SUM(C16:C19)</f>
        <v>3.9</v>
      </c>
      <c r="D20" s="83">
        <f>SUM(D16:D19)</f>
        <v>3.9</v>
      </c>
      <c r="E20" s="92">
        <f t="shared" si="0"/>
        <v>0</v>
      </c>
    </row>
    <row r="21" spans="1:5">
      <c r="A21" s="71" t="s">
        <v>21</v>
      </c>
      <c r="B21" s="5" t="s">
        <v>22</v>
      </c>
      <c r="C21" s="79">
        <v>4.05</v>
      </c>
      <c r="D21" s="79">
        <v>4.05</v>
      </c>
      <c r="E21" s="91">
        <f t="shared" si="0"/>
        <v>0</v>
      </c>
    </row>
    <row r="22" spans="1:5">
      <c r="A22" s="71"/>
      <c r="B22" s="8" t="s">
        <v>8</v>
      </c>
      <c r="C22" s="88">
        <f>SUM(C21)</f>
        <v>4.05</v>
      </c>
      <c r="D22" s="88">
        <f>SUM(D21)</f>
        <v>4.05</v>
      </c>
      <c r="E22" s="92">
        <f t="shared" si="0"/>
        <v>0</v>
      </c>
    </row>
    <row r="23" spans="1:5">
      <c r="A23" s="71" t="s">
        <v>30</v>
      </c>
      <c r="B23" s="5" t="s">
        <v>78</v>
      </c>
      <c r="C23" s="79">
        <v>3.31</v>
      </c>
      <c r="D23" s="79">
        <v>3.2</v>
      </c>
      <c r="E23" s="91">
        <f t="shared" si="0"/>
        <v>0.10999999999999988</v>
      </c>
    </row>
    <row r="24" spans="1:5">
      <c r="A24" s="71"/>
      <c r="B24" s="5" t="s">
        <v>79</v>
      </c>
      <c r="C24" s="79">
        <v>11.83</v>
      </c>
      <c r="D24" s="79">
        <v>11.72</v>
      </c>
      <c r="E24" s="91">
        <f t="shared" si="0"/>
        <v>0.10999999999999943</v>
      </c>
    </row>
    <row r="25" spans="1:5">
      <c r="A25" s="71"/>
      <c r="B25" s="8" t="s">
        <v>8</v>
      </c>
      <c r="C25" s="83">
        <f>SUM(C23:C24)</f>
        <v>15.14</v>
      </c>
      <c r="D25" s="83">
        <v>14.93</v>
      </c>
      <c r="E25" s="92">
        <f t="shared" si="0"/>
        <v>0.21000000000000085</v>
      </c>
    </row>
    <row r="26" spans="1:5">
      <c r="A26" s="71"/>
      <c r="B26" s="8" t="s">
        <v>33</v>
      </c>
      <c r="C26" s="83">
        <f>C8+C15+C20+C22+C25</f>
        <v>158.39000000000004</v>
      </c>
      <c r="D26" s="83">
        <f>D8+D15+D20+D22+D25</f>
        <v>158.18000000000004</v>
      </c>
      <c r="E26" s="92">
        <f t="shared" si="0"/>
        <v>0.21000000000000796</v>
      </c>
    </row>
    <row r="27" spans="1:5">
      <c r="A27" s="71" t="s">
        <v>34</v>
      </c>
      <c r="B27" s="5" t="s">
        <v>35</v>
      </c>
      <c r="C27" s="79">
        <v>11.28</v>
      </c>
      <c r="D27" s="79">
        <v>8.7799999999999994</v>
      </c>
      <c r="E27" s="91">
        <f t="shared" si="0"/>
        <v>2.5</v>
      </c>
    </row>
    <row r="28" spans="1:5">
      <c r="A28" s="13"/>
      <c r="B28" s="5" t="s">
        <v>36</v>
      </c>
      <c r="C28" s="79">
        <v>4.6500000000000004</v>
      </c>
      <c r="D28" s="79">
        <v>3.9</v>
      </c>
      <c r="E28" s="91">
        <f t="shared" si="0"/>
        <v>0.75000000000000044</v>
      </c>
    </row>
    <row r="29" spans="1:5">
      <c r="A29" s="13"/>
      <c r="B29" s="8" t="s">
        <v>8</v>
      </c>
      <c r="C29" s="83">
        <f>SUM(C27:C28)</f>
        <v>15.93</v>
      </c>
      <c r="D29" s="83">
        <f>SUM(D27:D28)</f>
        <v>12.68</v>
      </c>
      <c r="E29" s="92">
        <f t="shared" si="0"/>
        <v>3.25</v>
      </c>
    </row>
    <row r="30" spans="1:5">
      <c r="A30" s="71" t="s">
        <v>37</v>
      </c>
      <c r="B30" s="5" t="s">
        <v>38</v>
      </c>
      <c r="C30" s="79">
        <v>1.2</v>
      </c>
      <c r="D30" s="79">
        <v>1.2</v>
      </c>
      <c r="E30" s="91">
        <f t="shared" si="0"/>
        <v>0</v>
      </c>
    </row>
    <row r="31" spans="1:5">
      <c r="A31" s="13"/>
      <c r="B31" s="5" t="s">
        <v>39</v>
      </c>
      <c r="C31" s="79">
        <v>1.7</v>
      </c>
      <c r="D31" s="79">
        <v>1.7</v>
      </c>
      <c r="E31" s="91">
        <f t="shared" si="0"/>
        <v>0</v>
      </c>
    </row>
    <row r="32" spans="1:5">
      <c r="A32" s="13"/>
      <c r="B32" s="8" t="s">
        <v>8</v>
      </c>
      <c r="C32" s="83">
        <f>SUM(C30:C31)</f>
        <v>2.9</v>
      </c>
      <c r="D32" s="83">
        <f>SUM(D30:D31)</f>
        <v>2.9</v>
      </c>
      <c r="E32" s="92">
        <f t="shared" si="0"/>
        <v>0</v>
      </c>
    </row>
    <row r="33" spans="1:5">
      <c r="A33" s="71" t="s">
        <v>40</v>
      </c>
      <c r="B33" s="5" t="s">
        <v>41</v>
      </c>
      <c r="C33" s="79">
        <v>102.8</v>
      </c>
      <c r="D33" s="79">
        <v>25.865839999999999</v>
      </c>
      <c r="E33" s="91">
        <f t="shared" si="0"/>
        <v>76.934159999999991</v>
      </c>
    </row>
    <row r="34" spans="1:5">
      <c r="A34" s="13"/>
      <c r="B34" s="5" t="s">
        <v>42</v>
      </c>
      <c r="C34" s="79">
        <v>0.91</v>
      </c>
      <c r="D34" s="79">
        <v>0.91</v>
      </c>
      <c r="E34" s="91">
        <f t="shared" si="0"/>
        <v>0</v>
      </c>
    </row>
    <row r="35" spans="1:5">
      <c r="A35" s="13"/>
      <c r="B35" s="5" t="s">
        <v>43</v>
      </c>
      <c r="C35" s="79">
        <v>9.68</v>
      </c>
      <c r="D35" s="79">
        <v>9.68</v>
      </c>
      <c r="E35" s="91">
        <f t="shared" si="0"/>
        <v>0</v>
      </c>
    </row>
    <row r="36" spans="1:5">
      <c r="A36" s="13"/>
      <c r="B36" s="8" t="s">
        <v>8</v>
      </c>
      <c r="C36" s="83">
        <f>SUM(C33:C35)</f>
        <v>113.38999999999999</v>
      </c>
      <c r="D36" s="83">
        <f>SUM(D33:D35)</f>
        <v>36.455839999999995</v>
      </c>
      <c r="E36" s="92">
        <f t="shared" si="0"/>
        <v>76.934159999999991</v>
      </c>
    </row>
    <row r="37" spans="1:5">
      <c r="A37" s="71" t="s">
        <v>44</v>
      </c>
      <c r="B37" s="5" t="s">
        <v>45</v>
      </c>
      <c r="C37" s="79">
        <v>50.67</v>
      </c>
      <c r="D37" s="79">
        <v>0.66859999999999997</v>
      </c>
      <c r="E37" s="91">
        <f t="shared" si="0"/>
        <v>50.001400000000004</v>
      </c>
    </row>
    <row r="38" spans="1:5">
      <c r="A38" s="13"/>
      <c r="B38" s="5" t="s">
        <v>46</v>
      </c>
      <c r="C38" s="79">
        <v>1.18</v>
      </c>
      <c r="D38" s="79">
        <v>1.17</v>
      </c>
      <c r="E38" s="91">
        <f t="shared" si="0"/>
        <v>1.0000000000000009E-2</v>
      </c>
    </row>
    <row r="39" spans="1:5">
      <c r="A39" s="13"/>
      <c r="B39" s="5" t="s">
        <v>47</v>
      </c>
      <c r="C39" s="79">
        <v>1.33</v>
      </c>
      <c r="D39" s="79">
        <v>1.27</v>
      </c>
      <c r="E39" s="91">
        <f t="shared" si="0"/>
        <v>6.0000000000000053E-2</v>
      </c>
    </row>
    <row r="40" spans="1:5">
      <c r="A40" s="13"/>
      <c r="B40" s="8" t="s">
        <v>8</v>
      </c>
      <c r="C40" s="83">
        <f>SUM(C37:C39)</f>
        <v>53.18</v>
      </c>
      <c r="D40" s="83">
        <f>SUM(D37:D39)</f>
        <v>3.1086</v>
      </c>
      <c r="E40" s="92">
        <f t="shared" si="0"/>
        <v>50.071399999999997</v>
      </c>
    </row>
    <row r="41" spans="1:5">
      <c r="A41" s="16" t="s">
        <v>82</v>
      </c>
      <c r="B41" s="17" t="s">
        <v>82</v>
      </c>
      <c r="C41" s="83">
        <v>87.96</v>
      </c>
      <c r="D41" s="83">
        <v>30.2224</v>
      </c>
      <c r="E41" s="92">
        <f t="shared" si="0"/>
        <v>57.737599999999993</v>
      </c>
    </row>
    <row r="42" spans="1:5">
      <c r="A42" s="74"/>
      <c r="B42" s="75" t="s">
        <v>83</v>
      </c>
      <c r="C42" s="84">
        <f>C29+C32+C36+C40+C41</f>
        <v>273.35999999999996</v>
      </c>
      <c r="D42" s="84">
        <f>D29+D32+D36+D40+D41</f>
        <v>85.366839999999996</v>
      </c>
      <c r="E42" s="92">
        <f t="shared" si="0"/>
        <v>187.99315999999996</v>
      </c>
    </row>
    <row r="43" spans="1:5">
      <c r="A43" s="16"/>
      <c r="B43" s="8" t="s">
        <v>8</v>
      </c>
      <c r="C43" s="83"/>
      <c r="D43" s="83"/>
      <c r="E43" s="91">
        <f t="shared" si="0"/>
        <v>0</v>
      </c>
    </row>
    <row r="44" spans="1:5">
      <c r="A44" s="16" t="s">
        <v>152</v>
      </c>
      <c r="B44" s="8" t="s">
        <v>153</v>
      </c>
      <c r="C44" s="83">
        <v>100</v>
      </c>
      <c r="D44" s="83">
        <v>100</v>
      </c>
      <c r="E44" s="92">
        <f t="shared" si="0"/>
        <v>0</v>
      </c>
    </row>
    <row r="45" spans="1:5" ht="27">
      <c r="A45" s="71" t="s">
        <v>63</v>
      </c>
      <c r="B45" s="14" t="s">
        <v>65</v>
      </c>
      <c r="C45" s="84"/>
      <c r="D45" s="84"/>
      <c r="E45" s="91">
        <f t="shared" si="0"/>
        <v>0</v>
      </c>
    </row>
    <row r="46" spans="1:5">
      <c r="A46" s="71"/>
      <c r="B46" s="5" t="s">
        <v>72</v>
      </c>
      <c r="C46" s="79">
        <v>6.02</v>
      </c>
      <c r="D46" s="84">
        <v>5.83</v>
      </c>
      <c r="E46" s="91">
        <f t="shared" si="0"/>
        <v>0.1899999999999995</v>
      </c>
    </row>
    <row r="47" spans="1:5">
      <c r="A47" s="71"/>
      <c r="B47" s="5" t="s">
        <v>80</v>
      </c>
      <c r="C47" s="79">
        <v>7.01</v>
      </c>
      <c r="D47" s="84">
        <v>7.01</v>
      </c>
      <c r="E47" s="91">
        <f t="shared" si="0"/>
        <v>0</v>
      </c>
    </row>
    <row r="48" spans="1:5">
      <c r="A48" s="71"/>
      <c r="B48" s="5" t="s">
        <v>81</v>
      </c>
      <c r="C48" s="79">
        <v>2</v>
      </c>
      <c r="D48" s="84">
        <v>2</v>
      </c>
      <c r="E48" s="91">
        <f t="shared" si="0"/>
        <v>0</v>
      </c>
    </row>
    <row r="49" spans="1:5">
      <c r="A49" s="71"/>
      <c r="B49" s="5" t="s">
        <v>74</v>
      </c>
      <c r="C49" s="79">
        <v>0</v>
      </c>
      <c r="D49" s="84">
        <v>0</v>
      </c>
      <c r="E49" s="91">
        <f t="shared" si="0"/>
        <v>0</v>
      </c>
    </row>
    <row r="50" spans="1:5">
      <c r="A50" s="71"/>
      <c r="B50" s="14" t="s">
        <v>8</v>
      </c>
      <c r="C50" s="84">
        <f>SUM(C46:C49)</f>
        <v>15.03</v>
      </c>
      <c r="D50" s="84">
        <f>SUM(D46:D49)</f>
        <v>14.84</v>
      </c>
      <c r="E50" s="92">
        <f t="shared" si="0"/>
        <v>0.1899999999999995</v>
      </c>
    </row>
    <row r="51" spans="1:5">
      <c r="A51" s="13"/>
      <c r="B51" s="8" t="s">
        <v>85</v>
      </c>
      <c r="C51" s="83">
        <f>C26+C42+C44+C50</f>
        <v>546.78</v>
      </c>
      <c r="D51" s="83">
        <f>D26+D42+D44+D50</f>
        <v>358.38684000000001</v>
      </c>
      <c r="E51" s="92">
        <f t="shared" si="0"/>
        <v>188.39315999999997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6"/>
  <sheetViews>
    <sheetView tabSelected="1" topLeftCell="A76" workbookViewId="0">
      <selection sqref="A1:E96"/>
    </sheetView>
  </sheetViews>
  <sheetFormatPr defaultRowHeight="15"/>
  <cols>
    <col min="2" max="2" width="19.28515625" customWidth="1"/>
    <col min="3" max="3" width="13" customWidth="1"/>
    <col min="4" max="4" width="21.42578125" customWidth="1"/>
    <col min="5" max="5" width="11" customWidth="1"/>
  </cols>
  <sheetData>
    <row r="1" spans="1:5" ht="27.75" customHeight="1">
      <c r="A1" s="129" t="s">
        <v>168</v>
      </c>
      <c r="B1" s="132"/>
      <c r="C1" s="132"/>
      <c r="D1" s="132"/>
      <c r="E1" s="133"/>
    </row>
    <row r="2" spans="1:5">
      <c r="A2" s="116"/>
      <c r="B2" s="115"/>
      <c r="C2" s="115"/>
      <c r="D2" s="115" t="s">
        <v>0</v>
      </c>
      <c r="E2" s="117"/>
    </row>
    <row r="3" spans="1:5" ht="51">
      <c r="A3" s="3" t="s">
        <v>1</v>
      </c>
      <c r="B3" s="3" t="s">
        <v>2</v>
      </c>
      <c r="C3" s="3" t="s">
        <v>70</v>
      </c>
      <c r="D3" s="3" t="s">
        <v>172</v>
      </c>
      <c r="E3" s="90" t="s">
        <v>171</v>
      </c>
    </row>
    <row r="4" spans="1:5">
      <c r="A4" s="127" t="s">
        <v>88</v>
      </c>
      <c r="B4" s="128"/>
      <c r="C4" s="36"/>
      <c r="D4" s="3"/>
      <c r="E4" s="86"/>
    </row>
    <row r="5" spans="1:5">
      <c r="A5" s="3"/>
      <c r="B5" s="37" t="s">
        <v>82</v>
      </c>
      <c r="C5" s="93">
        <v>1227.6199999999999</v>
      </c>
      <c r="D5" s="102">
        <v>1035.55</v>
      </c>
      <c r="E5" s="103">
        <f>C5-D5</f>
        <v>192.06999999999994</v>
      </c>
    </row>
    <row r="6" spans="1:5">
      <c r="A6" s="3"/>
      <c r="B6" s="37" t="s">
        <v>89</v>
      </c>
      <c r="C6" s="93">
        <v>130.30000000000001</v>
      </c>
      <c r="D6" s="102">
        <v>123.96</v>
      </c>
      <c r="E6" s="103">
        <f t="shared" ref="E6:E69" si="0">C6-D6</f>
        <v>6.3400000000000176</v>
      </c>
    </row>
    <row r="7" spans="1:5" ht="25.5">
      <c r="A7" s="3"/>
      <c r="B7" s="37" t="s">
        <v>90</v>
      </c>
      <c r="C7" s="93">
        <v>120.43</v>
      </c>
      <c r="D7" s="102">
        <v>30.683689999999999</v>
      </c>
      <c r="E7" s="103">
        <f t="shared" si="0"/>
        <v>89.746310000000008</v>
      </c>
    </row>
    <row r="8" spans="1:5" ht="25.5">
      <c r="A8" s="3"/>
      <c r="B8" s="37" t="s">
        <v>94</v>
      </c>
      <c r="C8" s="93">
        <v>148.87</v>
      </c>
      <c r="D8" s="102">
        <v>148.87</v>
      </c>
      <c r="E8" s="103">
        <f t="shared" si="0"/>
        <v>0</v>
      </c>
    </row>
    <row r="9" spans="1:5" ht="25.5">
      <c r="A9" s="3"/>
      <c r="B9" s="3" t="s">
        <v>92</v>
      </c>
      <c r="C9" s="94">
        <f>SUM(C5:C8)</f>
        <v>1627.2199999999998</v>
      </c>
      <c r="D9" s="106">
        <f>SUM(D5:D8)</f>
        <v>1339.06369</v>
      </c>
      <c r="E9" s="104">
        <f t="shared" si="0"/>
        <v>288.15630999999985</v>
      </c>
    </row>
    <row r="10" spans="1:5">
      <c r="A10" s="127" t="s">
        <v>93</v>
      </c>
      <c r="B10" s="128"/>
      <c r="C10" s="94"/>
      <c r="D10" s="107"/>
      <c r="E10" s="103"/>
    </row>
    <row r="11" spans="1:5" ht="25.5">
      <c r="A11" s="72"/>
      <c r="B11" s="37" t="s">
        <v>91</v>
      </c>
      <c r="C11" s="93">
        <v>20</v>
      </c>
      <c r="D11" s="107">
        <v>20</v>
      </c>
      <c r="E11" s="104">
        <f t="shared" si="0"/>
        <v>0</v>
      </c>
    </row>
    <row r="12" spans="1:5" ht="89.25">
      <c r="A12" s="3"/>
      <c r="B12" s="76" t="s">
        <v>103</v>
      </c>
      <c r="C12" s="93">
        <v>71.33</v>
      </c>
      <c r="D12" s="107">
        <v>71.33</v>
      </c>
      <c r="E12" s="103">
        <f t="shared" si="0"/>
        <v>0</v>
      </c>
    </row>
    <row r="13" spans="1:5" ht="38.25">
      <c r="A13" s="3"/>
      <c r="B13" s="37" t="s">
        <v>95</v>
      </c>
      <c r="C13" s="93">
        <v>35.340000000000003</v>
      </c>
      <c r="D13" s="107">
        <v>35.340000000000003</v>
      </c>
      <c r="E13" s="103">
        <f t="shared" si="0"/>
        <v>0</v>
      </c>
    </row>
    <row r="14" spans="1:5">
      <c r="A14" s="3"/>
      <c r="B14" s="37" t="s">
        <v>155</v>
      </c>
      <c r="C14" s="93">
        <v>6.37</v>
      </c>
      <c r="D14" s="107">
        <v>6.24376</v>
      </c>
      <c r="E14" s="103">
        <f t="shared" si="0"/>
        <v>0.12624000000000013</v>
      </c>
    </row>
    <row r="15" spans="1:5" ht="25.5">
      <c r="A15" s="3"/>
      <c r="B15" s="3" t="s">
        <v>96</v>
      </c>
      <c r="C15" s="94">
        <f>SUM(C11:C14)</f>
        <v>133.04</v>
      </c>
      <c r="D15" s="106">
        <f>SUM(D11:D14)</f>
        <v>132.91376</v>
      </c>
      <c r="E15" s="104">
        <f t="shared" si="0"/>
        <v>0.12623999999999569</v>
      </c>
    </row>
    <row r="16" spans="1:5">
      <c r="A16" s="41"/>
      <c r="B16" s="41"/>
      <c r="C16" s="95"/>
      <c r="D16" s="108"/>
      <c r="E16" s="103">
        <f t="shared" si="0"/>
        <v>0</v>
      </c>
    </row>
    <row r="17" spans="1:5">
      <c r="A17" s="71" t="s">
        <v>3</v>
      </c>
      <c r="B17" s="5" t="s">
        <v>4</v>
      </c>
      <c r="C17" s="96">
        <v>112.22</v>
      </c>
      <c r="D17" s="109">
        <v>112.22</v>
      </c>
      <c r="E17" s="103">
        <f t="shared" si="0"/>
        <v>0</v>
      </c>
    </row>
    <row r="18" spans="1:5">
      <c r="A18" s="71"/>
      <c r="B18" s="5" t="s">
        <v>5</v>
      </c>
      <c r="C18" s="96">
        <v>4.72</v>
      </c>
      <c r="D18" s="109">
        <v>4.72</v>
      </c>
      <c r="E18" s="103">
        <f t="shared" si="0"/>
        <v>0</v>
      </c>
    </row>
    <row r="19" spans="1:5">
      <c r="A19" s="71"/>
      <c r="B19" s="5" t="s">
        <v>6</v>
      </c>
      <c r="C19" s="96">
        <v>25</v>
      </c>
      <c r="D19" s="109">
        <v>25</v>
      </c>
      <c r="E19" s="103">
        <f t="shared" si="0"/>
        <v>0</v>
      </c>
    </row>
    <row r="20" spans="1:5">
      <c r="A20" s="71"/>
      <c r="B20" s="5" t="s">
        <v>7</v>
      </c>
      <c r="C20" s="96">
        <v>72.92</v>
      </c>
      <c r="D20" s="109">
        <v>72.92</v>
      </c>
      <c r="E20" s="103">
        <f t="shared" si="0"/>
        <v>0</v>
      </c>
    </row>
    <row r="21" spans="1:5">
      <c r="A21" s="71"/>
      <c r="B21" s="5" t="s">
        <v>106</v>
      </c>
      <c r="C21" s="96">
        <v>3.32</v>
      </c>
      <c r="D21" s="109">
        <v>3.32</v>
      </c>
      <c r="E21" s="103">
        <f t="shared" si="0"/>
        <v>0</v>
      </c>
    </row>
    <row r="22" spans="1:5">
      <c r="A22" s="71"/>
      <c r="B22" s="5" t="s">
        <v>107</v>
      </c>
      <c r="C22" s="96">
        <v>13.78</v>
      </c>
      <c r="D22" s="109">
        <v>13.78</v>
      </c>
      <c r="E22" s="103">
        <f t="shared" si="0"/>
        <v>0</v>
      </c>
    </row>
    <row r="23" spans="1:5">
      <c r="A23" s="82"/>
      <c r="B23" s="5" t="s">
        <v>164</v>
      </c>
      <c r="C23" s="96">
        <v>10.56</v>
      </c>
      <c r="D23" s="109">
        <v>1</v>
      </c>
      <c r="E23" s="103">
        <f t="shared" si="0"/>
        <v>9.56</v>
      </c>
    </row>
    <row r="24" spans="1:5">
      <c r="A24" s="71"/>
      <c r="B24" s="8" t="s">
        <v>8</v>
      </c>
      <c r="C24" s="97">
        <f>SUM(C17:C23)</f>
        <v>242.52</v>
      </c>
      <c r="D24" s="110">
        <f>SUM(D17:D23)</f>
        <v>232.96</v>
      </c>
      <c r="E24" s="104">
        <f t="shared" si="0"/>
        <v>9.5600000000000023</v>
      </c>
    </row>
    <row r="25" spans="1:5">
      <c r="A25" s="71" t="s">
        <v>9</v>
      </c>
      <c r="B25" s="17" t="s">
        <v>108</v>
      </c>
      <c r="C25" s="96">
        <v>4.5</v>
      </c>
      <c r="D25" s="109">
        <v>4.5</v>
      </c>
      <c r="E25" s="103">
        <f t="shared" si="0"/>
        <v>0</v>
      </c>
    </row>
    <row r="26" spans="1:5">
      <c r="A26" s="71"/>
      <c r="B26" s="17" t="s">
        <v>109</v>
      </c>
      <c r="C26" s="96">
        <v>10.199999999999999</v>
      </c>
      <c r="D26" s="109">
        <v>7.9</v>
      </c>
      <c r="E26" s="103">
        <f t="shared" si="0"/>
        <v>2.2999999999999989</v>
      </c>
    </row>
    <row r="27" spans="1:5">
      <c r="A27" s="71"/>
      <c r="B27" s="17" t="s">
        <v>110</v>
      </c>
      <c r="C27" s="96">
        <v>1.5</v>
      </c>
      <c r="D27" s="109">
        <v>1.5</v>
      </c>
      <c r="E27" s="103">
        <f t="shared" si="0"/>
        <v>0</v>
      </c>
    </row>
    <row r="28" spans="1:5">
      <c r="A28" s="71"/>
      <c r="B28" s="17" t="s">
        <v>111</v>
      </c>
      <c r="C28" s="96">
        <v>17.8</v>
      </c>
      <c r="D28" s="109">
        <v>17.8</v>
      </c>
      <c r="E28" s="103">
        <f t="shared" si="0"/>
        <v>0</v>
      </c>
    </row>
    <row r="29" spans="1:5">
      <c r="A29" s="71"/>
      <c r="B29" s="77" t="s">
        <v>112</v>
      </c>
      <c r="C29" s="96">
        <v>16.59</v>
      </c>
      <c r="D29" s="109">
        <v>16.59</v>
      </c>
      <c r="E29" s="103">
        <f t="shared" si="0"/>
        <v>0</v>
      </c>
    </row>
    <row r="30" spans="1:5">
      <c r="A30" s="71"/>
      <c r="B30" s="77" t="s">
        <v>113</v>
      </c>
      <c r="C30" s="96">
        <v>11.4</v>
      </c>
      <c r="D30" s="109">
        <v>11.4</v>
      </c>
      <c r="E30" s="103">
        <f t="shared" si="0"/>
        <v>0</v>
      </c>
    </row>
    <row r="31" spans="1:5">
      <c r="A31" s="71"/>
      <c r="B31" s="77" t="s">
        <v>114</v>
      </c>
      <c r="C31" s="96">
        <v>7.59</v>
      </c>
      <c r="D31" s="109">
        <v>7.59</v>
      </c>
      <c r="E31" s="103">
        <f t="shared" si="0"/>
        <v>0</v>
      </c>
    </row>
    <row r="32" spans="1:5">
      <c r="A32" s="71"/>
      <c r="B32" s="78" t="s">
        <v>115</v>
      </c>
      <c r="C32" s="97">
        <f>SUM(C25:C31)</f>
        <v>69.58</v>
      </c>
      <c r="D32" s="110">
        <f>SUM(D25:D31)</f>
        <v>67.28</v>
      </c>
      <c r="E32" s="104">
        <f t="shared" si="0"/>
        <v>2.2999999999999972</v>
      </c>
    </row>
    <row r="33" spans="1:5">
      <c r="A33" s="71" t="s">
        <v>16</v>
      </c>
      <c r="B33" s="17" t="s">
        <v>116</v>
      </c>
      <c r="C33" s="96">
        <v>4.5</v>
      </c>
      <c r="D33" s="109">
        <v>4.5</v>
      </c>
      <c r="E33" s="103">
        <f t="shared" si="0"/>
        <v>0</v>
      </c>
    </row>
    <row r="34" spans="1:5">
      <c r="A34" s="71"/>
      <c r="B34" s="17" t="s">
        <v>117</v>
      </c>
      <c r="C34" s="96">
        <v>14</v>
      </c>
      <c r="D34" s="109">
        <v>14</v>
      </c>
      <c r="E34" s="103">
        <f t="shared" si="0"/>
        <v>0</v>
      </c>
    </row>
    <row r="35" spans="1:5">
      <c r="A35" s="71"/>
      <c r="B35" s="17" t="s">
        <v>118</v>
      </c>
      <c r="C35" s="96">
        <v>30.91</v>
      </c>
      <c r="D35" s="109">
        <v>30.91</v>
      </c>
      <c r="E35" s="103">
        <f t="shared" si="0"/>
        <v>0</v>
      </c>
    </row>
    <row r="36" spans="1:5">
      <c r="A36" s="71"/>
      <c r="B36" s="17" t="s">
        <v>119</v>
      </c>
      <c r="C36" s="96">
        <v>3.5</v>
      </c>
      <c r="D36" s="109">
        <v>3.5</v>
      </c>
      <c r="E36" s="103">
        <f t="shared" si="0"/>
        <v>0</v>
      </c>
    </row>
    <row r="37" spans="1:5">
      <c r="A37" s="71"/>
      <c r="B37" s="8" t="s">
        <v>8</v>
      </c>
      <c r="C37" s="98">
        <f>SUM(C33:C36)</f>
        <v>52.91</v>
      </c>
      <c r="D37" s="111">
        <f>SUM(D33:D36)</f>
        <v>52.91</v>
      </c>
      <c r="E37" s="104">
        <f t="shared" si="0"/>
        <v>0</v>
      </c>
    </row>
    <row r="38" spans="1:5">
      <c r="A38" s="71" t="s">
        <v>21</v>
      </c>
      <c r="B38" s="5"/>
      <c r="C38" s="96"/>
      <c r="D38" s="109"/>
      <c r="E38" s="103"/>
    </row>
    <row r="39" spans="1:5">
      <c r="A39" s="71"/>
      <c r="B39" s="17" t="s">
        <v>121</v>
      </c>
      <c r="C39" s="96">
        <v>44.97</v>
      </c>
      <c r="D39" s="109">
        <v>39.287700000000001</v>
      </c>
      <c r="E39" s="103">
        <f t="shared" si="0"/>
        <v>5.6822999999999979</v>
      </c>
    </row>
    <row r="40" spans="1:5">
      <c r="A40" s="71"/>
      <c r="B40" s="17" t="s">
        <v>122</v>
      </c>
      <c r="C40" s="96">
        <v>18.5</v>
      </c>
      <c r="D40" s="109">
        <v>18.5</v>
      </c>
      <c r="E40" s="103">
        <f t="shared" si="0"/>
        <v>0</v>
      </c>
    </row>
    <row r="41" spans="1:5">
      <c r="A41" s="71"/>
      <c r="B41" s="17" t="s">
        <v>123</v>
      </c>
      <c r="C41" s="96">
        <v>0</v>
      </c>
      <c r="D41" s="109">
        <v>0</v>
      </c>
      <c r="E41" s="103">
        <f t="shared" si="0"/>
        <v>0</v>
      </c>
    </row>
    <row r="42" spans="1:5">
      <c r="A42" s="71"/>
      <c r="B42" s="17" t="s">
        <v>124</v>
      </c>
      <c r="C42" s="96">
        <v>0</v>
      </c>
      <c r="D42" s="109">
        <v>0</v>
      </c>
      <c r="E42" s="103">
        <f t="shared" si="0"/>
        <v>0</v>
      </c>
    </row>
    <row r="43" spans="1:5">
      <c r="A43" s="71"/>
      <c r="B43" s="17" t="s">
        <v>125</v>
      </c>
      <c r="C43" s="96">
        <v>3.5</v>
      </c>
      <c r="D43" s="109">
        <v>3.5</v>
      </c>
      <c r="E43" s="103">
        <f t="shared" si="0"/>
        <v>0</v>
      </c>
    </row>
    <row r="44" spans="1:5">
      <c r="A44" s="71"/>
      <c r="B44" s="17" t="s">
        <v>126</v>
      </c>
      <c r="C44" s="96">
        <v>1.5</v>
      </c>
      <c r="D44" s="109">
        <v>1.5</v>
      </c>
      <c r="E44" s="103">
        <f t="shared" si="0"/>
        <v>0</v>
      </c>
    </row>
    <row r="45" spans="1:5">
      <c r="A45" s="71"/>
      <c r="B45" s="17" t="s">
        <v>127</v>
      </c>
      <c r="C45" s="96">
        <v>1</v>
      </c>
      <c r="D45" s="109">
        <v>1</v>
      </c>
      <c r="E45" s="103">
        <f t="shared" si="0"/>
        <v>0</v>
      </c>
    </row>
    <row r="46" spans="1:5">
      <c r="A46" s="71"/>
      <c r="B46" s="17" t="s">
        <v>128</v>
      </c>
      <c r="C46" s="96">
        <v>29.18</v>
      </c>
      <c r="D46" s="109">
        <v>18.68</v>
      </c>
      <c r="E46" s="103">
        <f t="shared" si="0"/>
        <v>10.5</v>
      </c>
    </row>
    <row r="47" spans="1:5">
      <c r="A47" s="71"/>
      <c r="B47" s="17" t="s">
        <v>129</v>
      </c>
      <c r="C47" s="96">
        <v>15</v>
      </c>
      <c r="D47" s="109">
        <v>0</v>
      </c>
      <c r="E47" s="103">
        <f t="shared" si="0"/>
        <v>15</v>
      </c>
    </row>
    <row r="48" spans="1:5">
      <c r="A48" s="71"/>
      <c r="B48" s="14" t="s">
        <v>130</v>
      </c>
      <c r="C48" s="99">
        <f>SUM(C39:C47)</f>
        <v>113.65</v>
      </c>
      <c r="D48" s="112">
        <f>SUM(D39:D47)</f>
        <v>82.467700000000008</v>
      </c>
      <c r="E48" s="104">
        <f t="shared" si="0"/>
        <v>31.182299999999998</v>
      </c>
    </row>
    <row r="49" spans="1:5">
      <c r="A49" s="71" t="s">
        <v>30</v>
      </c>
      <c r="B49" s="17" t="s">
        <v>131</v>
      </c>
      <c r="C49" s="96">
        <v>41.53</v>
      </c>
      <c r="D49" s="109">
        <v>37.085999999999999</v>
      </c>
      <c r="E49" s="103">
        <f t="shared" si="0"/>
        <v>4.4440000000000026</v>
      </c>
    </row>
    <row r="50" spans="1:5">
      <c r="A50" s="71"/>
      <c r="B50" s="17" t="s">
        <v>132</v>
      </c>
      <c r="C50" s="96">
        <v>15</v>
      </c>
      <c r="D50" s="109">
        <v>14.797000000000001</v>
      </c>
      <c r="E50" s="103">
        <f t="shared" si="0"/>
        <v>0.2029999999999994</v>
      </c>
    </row>
    <row r="51" spans="1:5">
      <c r="A51" s="71"/>
      <c r="B51" s="17" t="s">
        <v>133</v>
      </c>
      <c r="C51" s="96">
        <v>45.06</v>
      </c>
      <c r="D51" s="109">
        <v>36.494999999999997</v>
      </c>
      <c r="E51" s="103">
        <f t="shared" si="0"/>
        <v>8.5650000000000048</v>
      </c>
    </row>
    <row r="52" spans="1:5">
      <c r="A52" s="71"/>
      <c r="B52" s="78" t="s">
        <v>134</v>
      </c>
      <c r="C52" s="99">
        <f>SUM(C49:C51)</f>
        <v>101.59</v>
      </c>
      <c r="D52" s="112">
        <f>SUM(D49:D51)</f>
        <v>88.377999999999986</v>
      </c>
      <c r="E52" s="104">
        <f t="shared" si="0"/>
        <v>13.212000000000018</v>
      </c>
    </row>
    <row r="53" spans="1:5" ht="24">
      <c r="A53" s="71"/>
      <c r="B53" s="8" t="s">
        <v>135</v>
      </c>
      <c r="C53" s="100">
        <f>C24+C32+C37+C48+C52</f>
        <v>580.25</v>
      </c>
      <c r="D53" s="113">
        <f>D24+D32+D37+D48+D52</f>
        <v>523.99569999999994</v>
      </c>
      <c r="E53" s="104">
        <f t="shared" si="0"/>
        <v>56.254300000000057</v>
      </c>
    </row>
    <row r="54" spans="1:5" ht="27">
      <c r="A54" s="71" t="s">
        <v>37</v>
      </c>
      <c r="B54" s="62" t="s">
        <v>39</v>
      </c>
      <c r="C54" s="96">
        <v>24</v>
      </c>
      <c r="D54" s="109">
        <v>24</v>
      </c>
      <c r="E54" s="103">
        <f t="shared" si="0"/>
        <v>0</v>
      </c>
    </row>
    <row r="55" spans="1:5">
      <c r="A55" s="13"/>
      <c r="B55" s="62" t="s">
        <v>38</v>
      </c>
      <c r="C55" s="96">
        <v>11.42</v>
      </c>
      <c r="D55" s="109">
        <v>11.42</v>
      </c>
      <c r="E55" s="103">
        <f t="shared" si="0"/>
        <v>0</v>
      </c>
    </row>
    <row r="56" spans="1:5">
      <c r="A56" s="13"/>
      <c r="B56" s="64" t="s">
        <v>8</v>
      </c>
      <c r="C56" s="97">
        <f>SUM(C54:C55)</f>
        <v>35.42</v>
      </c>
      <c r="D56" s="110">
        <f>SUM(D54:D55)</f>
        <v>35.42</v>
      </c>
      <c r="E56" s="104">
        <f t="shared" si="0"/>
        <v>0</v>
      </c>
    </row>
    <row r="57" spans="1:5">
      <c r="A57" s="71" t="s">
        <v>40</v>
      </c>
      <c r="B57" s="62" t="s">
        <v>41</v>
      </c>
      <c r="C57" s="96">
        <v>287.99</v>
      </c>
      <c r="D57" s="109">
        <v>155.69999999999999</v>
      </c>
      <c r="E57" s="103">
        <f t="shared" si="0"/>
        <v>132.29000000000002</v>
      </c>
    </row>
    <row r="58" spans="1:5">
      <c r="A58" s="13"/>
      <c r="B58" s="62" t="s">
        <v>43</v>
      </c>
      <c r="C58" s="96">
        <v>29.43</v>
      </c>
      <c r="D58" s="109">
        <v>23.13</v>
      </c>
      <c r="E58" s="103">
        <f t="shared" si="0"/>
        <v>6.3000000000000007</v>
      </c>
    </row>
    <row r="59" spans="1:5">
      <c r="A59" s="13"/>
      <c r="B59" s="62" t="s">
        <v>42</v>
      </c>
      <c r="C59" s="96">
        <v>34.72</v>
      </c>
      <c r="D59" s="109">
        <v>24.7</v>
      </c>
      <c r="E59" s="103">
        <f t="shared" si="0"/>
        <v>10.02</v>
      </c>
    </row>
    <row r="60" spans="1:5">
      <c r="A60" s="13"/>
      <c r="B60" s="64" t="s">
        <v>8</v>
      </c>
      <c r="C60" s="97">
        <f>SUM(C57:C59)</f>
        <v>352.14</v>
      </c>
      <c r="D60" s="110">
        <f>SUM(D57:D59)</f>
        <v>203.52999999999997</v>
      </c>
      <c r="E60" s="104">
        <f t="shared" si="0"/>
        <v>148.61000000000001</v>
      </c>
    </row>
    <row r="61" spans="1:5">
      <c r="A61" s="71" t="s">
        <v>44</v>
      </c>
      <c r="B61" s="62" t="s">
        <v>45</v>
      </c>
      <c r="C61" s="96">
        <v>158.38999999999999</v>
      </c>
      <c r="D61" s="109">
        <v>99.963999999999999</v>
      </c>
      <c r="E61" s="103">
        <f t="shared" si="0"/>
        <v>58.425999999999988</v>
      </c>
    </row>
    <row r="62" spans="1:5">
      <c r="A62" s="13"/>
      <c r="B62" s="62" t="s">
        <v>46</v>
      </c>
      <c r="C62" s="96">
        <v>27.6</v>
      </c>
      <c r="D62" s="109">
        <v>22.295000000000002</v>
      </c>
      <c r="E62" s="103">
        <f t="shared" si="0"/>
        <v>5.3049999999999997</v>
      </c>
    </row>
    <row r="63" spans="1:5">
      <c r="A63" s="13"/>
      <c r="B63" s="62" t="s">
        <v>47</v>
      </c>
      <c r="C63" s="96">
        <v>17.55</v>
      </c>
      <c r="D63" s="109">
        <v>14.56</v>
      </c>
      <c r="E63" s="103">
        <f t="shared" si="0"/>
        <v>2.99</v>
      </c>
    </row>
    <row r="64" spans="1:5" ht="36">
      <c r="A64" s="13"/>
      <c r="B64" s="62" t="s">
        <v>48</v>
      </c>
      <c r="C64" s="96">
        <v>44.53</v>
      </c>
      <c r="D64" s="109">
        <v>20.626000000000001</v>
      </c>
      <c r="E64" s="103">
        <f t="shared" si="0"/>
        <v>23.904</v>
      </c>
    </row>
    <row r="65" spans="1:5">
      <c r="A65" s="13"/>
      <c r="B65" s="62" t="s">
        <v>49</v>
      </c>
      <c r="C65" s="96">
        <v>5.2</v>
      </c>
      <c r="D65" s="109">
        <v>5.0149999999999997</v>
      </c>
      <c r="E65" s="103">
        <f t="shared" si="0"/>
        <v>0.1850000000000005</v>
      </c>
    </row>
    <row r="66" spans="1:5" ht="24">
      <c r="A66" s="13"/>
      <c r="B66" s="62" t="s">
        <v>136</v>
      </c>
      <c r="C66" s="96">
        <v>3.16</v>
      </c>
      <c r="D66" s="109">
        <v>3.03775</v>
      </c>
      <c r="E66" s="103">
        <f t="shared" si="0"/>
        <v>0.12225000000000019</v>
      </c>
    </row>
    <row r="67" spans="1:5">
      <c r="A67" s="13"/>
      <c r="B67" s="64" t="s">
        <v>8</v>
      </c>
      <c r="C67" s="97">
        <f>SUM(C61:C66)</f>
        <v>256.43</v>
      </c>
      <c r="D67" s="110">
        <f>SUM(D61:D66)</f>
        <v>165.49774999999997</v>
      </c>
      <c r="E67" s="104">
        <f t="shared" si="0"/>
        <v>90.932250000000039</v>
      </c>
    </row>
    <row r="68" spans="1:5">
      <c r="A68" s="13"/>
      <c r="B68" s="8" t="s">
        <v>147</v>
      </c>
      <c r="C68" s="101">
        <f>C56+C60+C67</f>
        <v>643.99</v>
      </c>
      <c r="D68" s="114">
        <f>D56+D60+D67</f>
        <v>404.44774999999993</v>
      </c>
      <c r="E68" s="104">
        <f t="shared" si="0"/>
        <v>239.54225000000008</v>
      </c>
    </row>
    <row r="69" spans="1:5" ht="27">
      <c r="A69" s="71" t="s">
        <v>51</v>
      </c>
      <c r="B69" s="62" t="s">
        <v>52</v>
      </c>
      <c r="C69" s="96">
        <v>40.200000000000003</v>
      </c>
      <c r="D69" s="109">
        <v>40.200000000000003</v>
      </c>
      <c r="E69" s="103">
        <f t="shared" si="0"/>
        <v>0</v>
      </c>
    </row>
    <row r="70" spans="1:5">
      <c r="A70" s="13"/>
      <c r="B70" s="62" t="s">
        <v>53</v>
      </c>
      <c r="C70" s="96">
        <v>9</v>
      </c>
      <c r="D70" s="109">
        <v>9</v>
      </c>
      <c r="E70" s="103">
        <f t="shared" ref="E70:E96" si="1">C70-D70</f>
        <v>0</v>
      </c>
    </row>
    <row r="71" spans="1:5">
      <c r="A71" s="13"/>
      <c r="B71" s="62" t="s">
        <v>54</v>
      </c>
      <c r="C71" s="96">
        <v>17.8</v>
      </c>
      <c r="D71" s="109">
        <v>17.8</v>
      </c>
      <c r="E71" s="103">
        <f t="shared" si="1"/>
        <v>0</v>
      </c>
    </row>
    <row r="72" spans="1:5">
      <c r="A72" s="13"/>
      <c r="B72" s="64" t="s">
        <v>55</v>
      </c>
      <c r="C72" s="97">
        <f>SUM(C69:C71)</f>
        <v>67</v>
      </c>
      <c r="D72" s="110">
        <f>SUM(D69:D71)</f>
        <v>67</v>
      </c>
      <c r="E72" s="104">
        <f t="shared" si="1"/>
        <v>0</v>
      </c>
    </row>
    <row r="73" spans="1:5">
      <c r="A73" s="13"/>
      <c r="B73" s="8" t="s">
        <v>56</v>
      </c>
      <c r="C73" s="101">
        <f>C53+C68+C72</f>
        <v>1291.24</v>
      </c>
      <c r="D73" s="114">
        <f>D53+D68+D72</f>
        <v>995.44344999999987</v>
      </c>
      <c r="E73" s="104">
        <f t="shared" si="1"/>
        <v>295.79655000000014</v>
      </c>
    </row>
    <row r="74" spans="1:5">
      <c r="A74" s="71"/>
      <c r="B74" s="14" t="s">
        <v>148</v>
      </c>
      <c r="C74" s="99"/>
      <c r="D74" s="112"/>
      <c r="E74" s="103"/>
    </row>
    <row r="75" spans="1:5" ht="24">
      <c r="A75" s="71"/>
      <c r="B75" s="14" t="s">
        <v>65</v>
      </c>
      <c r="C75" s="99"/>
      <c r="D75" s="112"/>
      <c r="E75" s="103"/>
    </row>
    <row r="76" spans="1:5" ht="24">
      <c r="A76" s="71"/>
      <c r="B76" s="14" t="s">
        <v>143</v>
      </c>
      <c r="C76" s="96"/>
      <c r="D76" s="112"/>
      <c r="E76" s="103"/>
    </row>
    <row r="77" spans="1:5">
      <c r="A77" s="71"/>
      <c r="B77" s="5" t="s">
        <v>74</v>
      </c>
      <c r="C77" s="96">
        <v>4</v>
      </c>
      <c r="D77" s="109">
        <v>4</v>
      </c>
      <c r="E77" s="103">
        <f t="shared" si="1"/>
        <v>0</v>
      </c>
    </row>
    <row r="78" spans="1:5">
      <c r="A78" s="85"/>
      <c r="B78" s="5" t="s">
        <v>169</v>
      </c>
      <c r="C78" s="96">
        <v>1.25</v>
      </c>
      <c r="D78" s="109">
        <v>1.25</v>
      </c>
      <c r="E78" s="103">
        <f t="shared" si="1"/>
        <v>0</v>
      </c>
    </row>
    <row r="79" spans="1:5">
      <c r="A79" s="71"/>
      <c r="B79" s="14" t="s">
        <v>138</v>
      </c>
      <c r="C79" s="96">
        <v>8.25</v>
      </c>
      <c r="D79" s="109">
        <v>8.25</v>
      </c>
      <c r="E79" s="103">
        <f t="shared" si="1"/>
        <v>0</v>
      </c>
    </row>
    <row r="80" spans="1:5">
      <c r="A80" s="71"/>
      <c r="B80" s="5" t="s">
        <v>139</v>
      </c>
      <c r="C80" s="96">
        <v>11</v>
      </c>
      <c r="D80" s="109">
        <v>11</v>
      </c>
      <c r="E80" s="103">
        <f t="shared" si="1"/>
        <v>0</v>
      </c>
    </row>
    <row r="81" spans="1:5">
      <c r="A81" s="71"/>
      <c r="B81" s="5" t="s">
        <v>140</v>
      </c>
      <c r="C81" s="96">
        <v>5</v>
      </c>
      <c r="D81" s="109">
        <v>5</v>
      </c>
      <c r="E81" s="103">
        <f t="shared" si="1"/>
        <v>0</v>
      </c>
    </row>
    <row r="82" spans="1:5">
      <c r="A82" s="71"/>
      <c r="B82" s="5" t="s">
        <v>82</v>
      </c>
      <c r="C82" s="96">
        <v>5.5</v>
      </c>
      <c r="D82" s="109">
        <v>5.5</v>
      </c>
      <c r="E82" s="103">
        <f t="shared" si="1"/>
        <v>0</v>
      </c>
    </row>
    <row r="83" spans="1:5">
      <c r="A83" s="71"/>
      <c r="B83" s="5" t="s">
        <v>30</v>
      </c>
      <c r="C83" s="96">
        <v>1</v>
      </c>
      <c r="D83" s="109">
        <v>1</v>
      </c>
      <c r="E83" s="103">
        <f t="shared" si="1"/>
        <v>0</v>
      </c>
    </row>
    <row r="84" spans="1:5">
      <c r="A84" s="71"/>
      <c r="B84" s="5" t="s">
        <v>154</v>
      </c>
      <c r="C84" s="96">
        <v>2</v>
      </c>
      <c r="D84" s="109">
        <v>2</v>
      </c>
      <c r="E84" s="103">
        <f t="shared" si="1"/>
        <v>0</v>
      </c>
    </row>
    <row r="85" spans="1:5">
      <c r="A85" s="71"/>
      <c r="B85" s="14" t="s">
        <v>8</v>
      </c>
      <c r="C85" s="99">
        <f>SUM(C77:C84)</f>
        <v>38</v>
      </c>
      <c r="D85" s="112">
        <f>SUM(D77:D84)</f>
        <v>38</v>
      </c>
      <c r="E85" s="104">
        <f t="shared" si="1"/>
        <v>0</v>
      </c>
    </row>
    <row r="86" spans="1:5">
      <c r="A86" s="71"/>
      <c r="B86" s="14" t="s">
        <v>66</v>
      </c>
      <c r="C86" s="99"/>
      <c r="D86" s="112"/>
      <c r="E86" s="103"/>
    </row>
    <row r="87" spans="1:5">
      <c r="A87" s="71"/>
      <c r="B87" s="14" t="s">
        <v>81</v>
      </c>
      <c r="C87" s="99">
        <v>5</v>
      </c>
      <c r="D87" s="112">
        <v>5</v>
      </c>
      <c r="E87" s="104">
        <f t="shared" si="1"/>
        <v>0</v>
      </c>
    </row>
    <row r="88" spans="1:5">
      <c r="A88" s="80"/>
      <c r="B88" s="14" t="s">
        <v>157</v>
      </c>
      <c r="C88" s="99"/>
      <c r="D88" s="112"/>
      <c r="E88" s="103"/>
    </row>
    <row r="89" spans="1:5" ht="24">
      <c r="A89" s="80"/>
      <c r="B89" s="14" t="s">
        <v>158</v>
      </c>
      <c r="C89" s="99">
        <v>7</v>
      </c>
      <c r="D89" s="112">
        <v>7</v>
      </c>
      <c r="E89" s="103">
        <f t="shared" si="1"/>
        <v>0</v>
      </c>
    </row>
    <row r="90" spans="1:5" ht="48.75" customHeight="1">
      <c r="A90" s="80"/>
      <c r="B90" s="14" t="s">
        <v>159</v>
      </c>
      <c r="C90" s="99">
        <v>10</v>
      </c>
      <c r="D90" s="112">
        <v>10</v>
      </c>
      <c r="E90" s="103">
        <f t="shared" si="1"/>
        <v>0</v>
      </c>
    </row>
    <row r="91" spans="1:5" ht="12.75" customHeight="1">
      <c r="A91" s="80"/>
      <c r="B91" s="14" t="s">
        <v>8</v>
      </c>
      <c r="C91" s="99">
        <f>SUM(C89:C90)</f>
        <v>17</v>
      </c>
      <c r="D91" s="112">
        <f>SUM(D89:D90)</f>
        <v>17</v>
      </c>
      <c r="E91" s="104">
        <f t="shared" si="1"/>
        <v>0</v>
      </c>
    </row>
    <row r="92" spans="1:5" ht="12.75" customHeight="1">
      <c r="A92" s="80"/>
      <c r="B92" s="14" t="s">
        <v>148</v>
      </c>
      <c r="C92" s="99"/>
      <c r="D92" s="112"/>
      <c r="E92" s="103"/>
    </row>
    <row r="93" spans="1:5" ht="36.75" customHeight="1">
      <c r="A93" s="80"/>
      <c r="B93" s="5" t="s">
        <v>160</v>
      </c>
      <c r="C93" s="96">
        <v>12.5</v>
      </c>
      <c r="D93" s="109">
        <v>12.47832</v>
      </c>
      <c r="E93" s="105">
        <f t="shared" si="1"/>
        <v>2.1679999999999922E-2</v>
      </c>
    </row>
    <row r="94" spans="1:5" ht="36.75" customHeight="1">
      <c r="A94" s="81"/>
      <c r="B94" s="14" t="s">
        <v>163</v>
      </c>
      <c r="C94" s="99">
        <v>10</v>
      </c>
      <c r="D94" s="112">
        <v>7.15</v>
      </c>
      <c r="E94" s="105">
        <f t="shared" si="1"/>
        <v>2.8499999999999996</v>
      </c>
    </row>
    <row r="95" spans="1:5" ht="21.75" customHeight="1">
      <c r="A95" s="85"/>
      <c r="B95" s="14" t="s">
        <v>8</v>
      </c>
      <c r="C95" s="99">
        <f>SUM(C93:C94)</f>
        <v>22.5</v>
      </c>
      <c r="D95" s="112">
        <f>SUM(D93:D94)</f>
        <v>19.628320000000002</v>
      </c>
      <c r="E95" s="104">
        <f t="shared" si="1"/>
        <v>2.8716799999999978</v>
      </c>
    </row>
    <row r="96" spans="1:5">
      <c r="A96" s="13"/>
      <c r="B96" s="8" t="s">
        <v>68</v>
      </c>
      <c r="C96" s="97">
        <f>C9+C15+C73+C85+C87+C91+C95</f>
        <v>3134</v>
      </c>
      <c r="D96" s="110">
        <f>D9+D15+D73+D85+D87+D91+D95</f>
        <v>2547.0492199999994</v>
      </c>
      <c r="E96" s="104">
        <f t="shared" si="1"/>
        <v>586.95078000000058</v>
      </c>
    </row>
  </sheetData>
  <mergeCells count="3">
    <mergeCell ref="A4:B4"/>
    <mergeCell ref="A10:B10"/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Revalidation APO 15-16</vt:lpstr>
      <vt:lpstr>Fresh APO</vt:lpstr>
      <vt:lpstr>CAMPA Rev.2015-16</vt:lpstr>
      <vt:lpstr>CAMPA REv.2-16-17 utilize 2017-</vt:lpstr>
      <vt:lpstr>CAMPA fresh 2017-18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2018-05-11T09:55:09Z</dcterms:modified>
</cp:coreProperties>
</file>